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ujitsu\Desktop\Plani Punes i Keshillit 2023\"/>
    </mc:Choice>
  </mc:AlternateContent>
  <bookViews>
    <workbookView xWindow="0" yWindow="0" windowWidth="20490" windowHeight="8655" tabRatio="782" activeTab="1"/>
  </bookViews>
  <sheets>
    <sheet name="1-Plani punes" sheetId="3" r:id="rId1"/>
    <sheet name="2- Plani i konsul. me shpenzime" sheetId="4" r:id="rId2"/>
    <sheet name="Plani i punes det. ne shpenz." sheetId="12" r:id="rId3"/>
    <sheet name="4-Buxheti vjetor detajuar i KB " sheetId="1" r:id="rId4"/>
    <sheet name="Cikli Buxhetit" sheetId="9" r:id="rId5"/>
    <sheet name="Normat Planet" sheetId="6" r:id="rId6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9" i="1" l="1"/>
  <c r="AE31" i="12" l="1"/>
  <c r="E51" i="1" l="1"/>
  <c r="E50" i="1"/>
  <c r="AE32" i="12"/>
  <c r="AD49" i="12"/>
  <c r="AC49" i="12"/>
  <c r="AB49" i="12"/>
  <c r="AA49" i="12"/>
  <c r="Z49" i="12"/>
  <c r="Y49" i="12"/>
  <c r="X49" i="12"/>
  <c r="W49" i="12"/>
  <c r="V49" i="12"/>
  <c r="U49" i="12"/>
  <c r="T49" i="12"/>
  <c r="S49" i="12"/>
  <c r="R49" i="12"/>
  <c r="Q49" i="12"/>
  <c r="P49" i="12"/>
  <c r="AE48" i="12"/>
  <c r="AE47" i="12"/>
  <c r="AE46" i="12"/>
  <c r="AE45" i="12"/>
  <c r="AE44" i="12"/>
  <c r="AE43" i="12"/>
  <c r="AE42" i="12"/>
  <c r="AE41" i="12"/>
  <c r="AE40" i="12"/>
  <c r="AE38" i="12"/>
  <c r="AE37" i="12"/>
  <c r="AE35" i="12"/>
  <c r="AE34" i="12"/>
  <c r="AE30" i="12"/>
  <c r="AE29" i="12"/>
  <c r="AE28" i="12"/>
  <c r="AE16" i="12"/>
  <c r="AE4" i="12"/>
  <c r="O4" i="12"/>
  <c r="AE49" i="12" l="1"/>
  <c r="E7" i="1" s="1"/>
  <c r="Q23" i="4"/>
  <c r="Q24" i="4"/>
  <c r="Q25" i="4"/>
  <c r="Q26" i="4"/>
  <c r="Q27" i="4"/>
  <c r="Q28" i="4"/>
  <c r="Q10" i="4" l="1"/>
  <c r="Q11" i="4"/>
  <c r="Q12" i="4"/>
  <c r="Q13" i="4"/>
  <c r="Q14" i="4"/>
  <c r="Q15" i="4"/>
  <c r="Q16" i="4"/>
  <c r="Q4" i="4"/>
  <c r="Q5" i="4"/>
  <c r="Q6" i="4"/>
  <c r="Q7" i="4"/>
  <c r="Q8" i="4"/>
  <c r="Q9" i="4"/>
  <c r="Q17" i="4"/>
  <c r="Q18" i="4"/>
  <c r="Q19" i="4"/>
  <c r="Q20" i="4"/>
  <c r="Q21" i="4"/>
  <c r="Q22" i="4"/>
  <c r="E54" i="1"/>
  <c r="E4" i="1"/>
  <c r="E5" i="1"/>
  <c r="E6" i="1"/>
  <c r="E25" i="1"/>
  <c r="E49" i="1" s="1"/>
  <c r="E52" i="1"/>
  <c r="E53" i="1"/>
  <c r="E55" i="1"/>
  <c r="E11" i="1"/>
  <c r="P29" i="4"/>
  <c r="O29" i="4"/>
  <c r="N29" i="4"/>
  <c r="M29" i="4"/>
  <c r="L29" i="4"/>
  <c r="K29" i="4"/>
  <c r="J29" i="4"/>
  <c r="I29" i="4"/>
  <c r="H29" i="4"/>
  <c r="G29" i="4"/>
  <c r="F29" i="4"/>
  <c r="E29" i="4"/>
  <c r="E48" i="1" l="1"/>
  <c r="E56" i="1" s="1"/>
  <c r="F48" i="1" s="1"/>
  <c r="E3" i="1"/>
  <c r="Q29" i="4"/>
  <c r="E8" i="1" l="1"/>
  <c r="E32" i="1" s="1"/>
  <c r="F51" i="1"/>
  <c r="E57" i="1"/>
  <c r="F53" i="1"/>
  <c r="F49" i="1"/>
  <c r="F54" i="1"/>
  <c r="F55" i="1"/>
  <c r="F52" i="1"/>
  <c r="F50" i="1"/>
  <c r="C44" i="1" l="1"/>
</calcChain>
</file>

<file path=xl/comments1.xml><?xml version="1.0" encoding="utf-8"?>
<comments xmlns="http://schemas.openxmlformats.org/spreadsheetml/2006/main">
  <authors>
    <author>Artan Rroji</author>
  </authors>
  <commentList>
    <comment ref="D5" authorId="0" shapeId="0">
      <text>
        <r>
          <rPr>
            <b/>
            <sz val="9"/>
            <color indexed="81"/>
            <rFont val="Calibri"/>
            <family val="2"/>
          </rPr>
          <t>ishte 36</t>
        </r>
      </text>
    </comment>
    <comment ref="D6" authorId="0" shapeId="0">
      <text>
        <r>
          <rPr>
            <b/>
            <sz val="9"/>
            <color indexed="81"/>
            <rFont val="Calibri"/>
            <family val="2"/>
          </rPr>
          <t>ishte 72</t>
        </r>
      </text>
    </comment>
    <comment ref="D18" authorId="0" shapeId="0">
      <text>
        <r>
          <rPr>
            <b/>
            <sz val="9"/>
            <color indexed="81"/>
            <rFont val="Calibri"/>
            <family val="2"/>
          </rPr>
          <t>ishte 10</t>
        </r>
      </text>
    </comment>
    <comment ref="D19" authorId="0" shapeId="0">
      <text>
        <r>
          <rPr>
            <b/>
            <sz val="9"/>
            <color indexed="81"/>
            <rFont val="Calibri"/>
            <family val="2"/>
          </rPr>
          <t>ishte 20</t>
        </r>
      </text>
    </comment>
  </commentList>
</comments>
</file>

<file path=xl/sharedStrings.xml><?xml version="1.0" encoding="utf-8"?>
<sst xmlns="http://schemas.openxmlformats.org/spreadsheetml/2006/main" count="531" uniqueCount="410">
  <si>
    <t>Permbledhese</t>
  </si>
  <si>
    <t>PLANI I VENDIM-MARRJES (shqyrtim+miratim)</t>
  </si>
  <si>
    <t>V</t>
  </si>
  <si>
    <t>Vendim-marres</t>
  </si>
  <si>
    <t>Pershkrimi i Aktivitetit</t>
  </si>
  <si>
    <t>Roli</t>
  </si>
  <si>
    <t xml:space="preserve">Pershkrimi i aktiviteteve </t>
  </si>
  <si>
    <t>ROLI</t>
  </si>
  <si>
    <t>P</t>
  </si>
  <si>
    <t>Perfaqesues</t>
  </si>
  <si>
    <t>Miratim i normave, standarteve dhe rregullores se sherbimeve publike</t>
  </si>
  <si>
    <t>M</t>
  </si>
  <si>
    <t>Mbikqyres</t>
  </si>
  <si>
    <t>Miratim i normave, standarteve dhe rregullores se sherbimeve administrative (taksave, ankesave etj)</t>
  </si>
  <si>
    <t>Miratim i Planit te sherbimit publik  (mbetjeve, ujit, rrugeve, ndricimit, pyjeve, kanaleve kulluese, tj)</t>
  </si>
  <si>
    <t>Miratim i Planit zhvillimor (ekonomik, social, kultures, zhvillimit te strukturave komunitare etj)</t>
  </si>
  <si>
    <t>Miratim i Planit te sherbimit te qeverise (buxhet, fiskal, asete, BNj, huamarrje, qeverise elektronike, etj)</t>
  </si>
  <si>
    <t>Raport per zbatim te strategjise, planit sektorial apo horizontal (buxhetit, fiskal, PPV, mbetjeve, ujit, etj)</t>
  </si>
  <si>
    <t>Raport per performancen e sherbimit, ndermarrjes, institucionit, qendres, agjencise</t>
  </si>
  <si>
    <t>Raport per performancen e qeverisjes bashkiake, ankesa e kerkesa, konsultime, transparenca etj</t>
  </si>
  <si>
    <t xml:space="preserve">Shqyrtim i projekt buxhetit (sipas etapave te miratimit te buxhetit), Shqyrtim i planit fiskal dhe zbatimit </t>
  </si>
  <si>
    <t>Degjese publike ne mbledhjen e keshillit apo komisionit te KB</t>
  </si>
  <si>
    <t>Akte individuale (ndihma ekonomike, bursa etj)</t>
  </si>
  <si>
    <t>Emertesa (psh, rrugesh), Tituj nderi (psh, qyetar nderi etj), Ceremoni</t>
  </si>
  <si>
    <t>Nr</t>
  </si>
  <si>
    <t>Muaji</t>
  </si>
  <si>
    <t>Pershkrimi i aktiviteteve (sqarim)</t>
  </si>
  <si>
    <t>Janar</t>
  </si>
  <si>
    <r>
      <t xml:space="preserve">Mbledhje e Keshillt </t>
    </r>
    <r>
      <rPr>
        <b/>
        <sz val="11"/>
        <rFont val="Times New Roman"/>
        <family val="1"/>
      </rPr>
      <t>(Plenare)</t>
    </r>
  </si>
  <si>
    <t>Agenda e miratuar nga Kryesia e keshillit, Pricedura sipas rregullores se Keshillit</t>
  </si>
  <si>
    <r>
      <t xml:space="preserve">Raportet e komisioneve sipas temave te parashikuara ne Agenden e Janarit </t>
    </r>
    <r>
      <rPr>
        <sz val="12"/>
        <color rgb="FFFF0000"/>
        <rFont val="Times New Roman"/>
        <family val="1"/>
      </rPr>
      <t>(nje pjese)</t>
    </r>
  </si>
  <si>
    <r>
      <t xml:space="preserve">Shqyrtim dhe miratim i raportit për vlerësimet dhe parashikimet afatmesme të të ardhurave </t>
    </r>
    <r>
      <rPr>
        <sz val="12"/>
        <color rgb="FFFF0000"/>
        <rFont val="Times New Roman"/>
        <family val="1"/>
      </rPr>
      <t>(sipas kalendarit te buxhetit te miratuar)</t>
    </r>
  </si>
  <si>
    <t>Shkurt</t>
  </si>
  <si>
    <t>Mbledhje e Keshillt (Plenare)</t>
  </si>
  <si>
    <r>
      <t>Raportet e komisioneve sipas temave te parashikuara ne Agenden e Shkurtit (</t>
    </r>
    <r>
      <rPr>
        <sz val="12"/>
        <color rgb="FFFF0000"/>
        <rFont val="Times New Roman"/>
        <family val="1"/>
      </rPr>
      <t>nje pjese)</t>
    </r>
  </si>
  <si>
    <r>
      <t xml:space="preserve">Ndjekja e aktiviteteve te buxhetit </t>
    </r>
    <r>
      <rPr>
        <sz val="12"/>
        <color rgb="FFFF0000"/>
        <rFont val="Times New Roman"/>
        <family val="1"/>
      </rPr>
      <t>(sipas kalendarit te buxhetit te miratuar)</t>
    </r>
    <r>
      <rPr>
        <sz val="12"/>
        <color theme="1"/>
        <rFont val="Times New Roman"/>
        <family val="1"/>
      </rPr>
      <t xml:space="preserve">
Miratimi i ndihmave ekonomike, suporti social 6%,</t>
    </r>
  </si>
  <si>
    <t>Hartimi i planin dy vjecar te trajnimit për Këshilltarëve dhe Sekretariatit</t>
  </si>
  <si>
    <t>Planin vjetor i komunikimit dhe konsultimit me publikun</t>
  </si>
  <si>
    <t>Te kihet parasysh fushata informuese qe do beje BtF ne 3 mujorin e 4,  ( se bashku me NjVV)</t>
  </si>
  <si>
    <t>Mars</t>
  </si>
  <si>
    <r>
      <t>Raportet e komisioneve sipas temave te parashikuara ne Agenden e Mars (</t>
    </r>
    <r>
      <rPr>
        <sz val="12"/>
        <color rgb="FFFF0000"/>
        <rFont val="Times New Roman"/>
        <family val="1"/>
      </rPr>
      <t>nje pjese)</t>
    </r>
  </si>
  <si>
    <t xml:space="preserve">Hartimi i raportit të veprimtarisë vjetore të Këshillit </t>
  </si>
  <si>
    <t xml:space="preserve">Hartimi i raporit vjetor për transparencën në procesin e vendimmarrjes së Këshillit (ligji 146/2014, neni 20) </t>
  </si>
  <si>
    <t>do jete indikator ne vitet e ardheshme (pjese e rrgullores gjithashtu)</t>
  </si>
  <si>
    <t xml:space="preserve">Takimi vjetor i Këshillit me qytetaret per prezantimin e raportit te veprimtarise vjetore (llogaridhenja) </t>
  </si>
  <si>
    <t>Prill</t>
  </si>
  <si>
    <t>Agenda e miratuar nga Kryesia e keshillit, Procedura sipas rregullores se Keshillit</t>
  </si>
  <si>
    <r>
      <t>Raportet e komisioneve sipas temave te parashikuara ne Agenden e Prill (</t>
    </r>
    <r>
      <rPr>
        <sz val="12"/>
        <color rgb="FFFF0000"/>
        <rFont val="Times New Roman"/>
        <family val="1"/>
      </rPr>
      <t>nje pjese)</t>
    </r>
  </si>
  <si>
    <t>Ndjekje e Agendes se miratuar te buxhetit dhe udhezimit perkates te MF per kete.
Miratimi i ndihmave ekonomike, suporti social 6%,</t>
  </si>
  <si>
    <t xml:space="preserve">Pjesëmarrje ne konferenca e aktivitete të ngjashme </t>
  </si>
  <si>
    <t>Maj</t>
  </si>
  <si>
    <r>
      <t>Raportet e komisioneve sipas temave te parashikuara ne Agenden e Majit (</t>
    </r>
    <r>
      <rPr>
        <sz val="12"/>
        <color rgb="FFFF0000"/>
        <rFont val="Times New Roman"/>
        <family val="1"/>
      </rPr>
      <t>nje pjese)</t>
    </r>
  </si>
  <si>
    <t>Paraqitja nga Administrata e raportit PBA per konsultim me komunitetin
Miratimi Buxhetit faktik</t>
  </si>
  <si>
    <t>Pritje e delegacionit nga keshilla homologe</t>
  </si>
  <si>
    <t>Qershor</t>
  </si>
  <si>
    <r>
      <t xml:space="preserve">Mbledhje e Keshillt </t>
    </r>
    <r>
      <rPr>
        <b/>
        <sz val="11"/>
        <rFont val="Times New Roman"/>
        <family val="1"/>
      </rPr>
      <t>(Plenare)</t>
    </r>
    <r>
      <rPr>
        <sz val="11"/>
        <rFont val="Times New Roman"/>
        <family val="1"/>
      </rPr>
      <t xml:space="preserve"> - Konstituimi Keshillit (sipas rregullores)</t>
    </r>
  </si>
  <si>
    <t>Raport te pakten Komisioni Finances</t>
  </si>
  <si>
    <t>Miratim i draftit te Pare te PBAse (brenda Qershorit)</t>
  </si>
  <si>
    <t>Miratimi i ndihmave eknomike, 6%</t>
  </si>
  <si>
    <t>Shqyrtim i dokumenteve te Administrates</t>
  </si>
  <si>
    <t>Korrik</t>
  </si>
  <si>
    <r>
      <t xml:space="preserve">Mbledhje e Keshillt - </t>
    </r>
    <r>
      <rPr>
        <b/>
        <sz val="11"/>
        <rFont val="Times New Roman"/>
        <family val="1"/>
      </rPr>
      <t xml:space="preserve">(Plenare) </t>
    </r>
  </si>
  <si>
    <t>Raportet e komisioneve sipas Rregullores se Org dhe Funksionimit.</t>
  </si>
  <si>
    <t>Zgjedhjet e Anetareve te Keshillit te Qarkut</t>
  </si>
  <si>
    <t>Miratimi i tavaneve perfundimtare te PBA</t>
  </si>
  <si>
    <t>Miratimi i ndihmave ekonomike</t>
  </si>
  <si>
    <t>Emision ne median vendore dhe online</t>
  </si>
  <si>
    <t>Rishikim i Buxhetit vjetor</t>
  </si>
  <si>
    <t>Miratimi i ndihmave ekonomike, 6%</t>
  </si>
  <si>
    <t>Gusht</t>
  </si>
  <si>
    <t>Diskutime per Njesite e Performances dhe Zyra te zhvillimit Ekonomik Lokal</t>
  </si>
  <si>
    <t>Shtator</t>
  </si>
  <si>
    <r>
      <t>Mbledhje e Keshillt</t>
    </r>
    <r>
      <rPr>
        <b/>
        <sz val="11"/>
        <rFont val="Times New Roman"/>
        <family val="1"/>
      </rPr>
      <t xml:space="preserve"> (Plenare)</t>
    </r>
  </si>
  <si>
    <t>Raportet e komisioneve sipas Rregullores se Organizimit dhe Funksionimit.</t>
  </si>
  <si>
    <t>Diskuton dokumentin e programit buxhetor afatmesëm të rishikuar (PBA)</t>
  </si>
  <si>
    <t>Draftimi i planit vjetor i vendimarrjes së Këshillit (ligji 146/2014, neni 16/b)</t>
  </si>
  <si>
    <t>Draftimi i planit te trajnimit per keshilltare</t>
  </si>
  <si>
    <t xml:space="preserve">Hartimi i buxhetit te Keshillit Bashkiak </t>
  </si>
  <si>
    <t xml:space="preserve">Shqyrtim i raportit te Kryetarit të Bashkisë për të ardhurat </t>
  </si>
  <si>
    <t>Tetor</t>
  </si>
  <si>
    <t>Monitorimi i realizmit te 9-mujorit te te ardhurave</t>
  </si>
  <si>
    <t>Trajnime te keshilltareve te rinj ( bashkefinancim me BtF)</t>
  </si>
  <si>
    <t>Ceremoni dhenje titull nderi</t>
  </si>
  <si>
    <t>Nentor</t>
  </si>
  <si>
    <t>Dorezimi i dokumentit dhe njohja e Keshillit me projektin e PBA dhe buxhetin vjetor</t>
  </si>
  <si>
    <t>Pjesëmarrje ne konferenca e aktivitete të ngjashme</t>
  </si>
  <si>
    <t>Dhjetor</t>
  </si>
  <si>
    <t>Miratimi i dokumentit të PBA-së përfundimtare dhe buxhetit vjetor</t>
  </si>
  <si>
    <t>Miratimi i ndihmave ekonomike; 6%</t>
  </si>
  <si>
    <t xml:space="preserve">Plani vjetor i konsultimeve </t>
  </si>
  <si>
    <t>Tema</t>
  </si>
  <si>
    <t>Lloji i konsultimit</t>
  </si>
  <si>
    <t xml:space="preserve">Numri I konsultimeve </t>
  </si>
  <si>
    <t xml:space="preserve">Shpenzimet </t>
  </si>
  <si>
    <t>Shenime</t>
  </si>
  <si>
    <t>Kancelari</t>
  </si>
  <si>
    <t>Leter</t>
  </si>
  <si>
    <t>Shtypshkrime</t>
  </si>
  <si>
    <t>Karburant</t>
  </si>
  <si>
    <t>Qera salle</t>
  </si>
  <si>
    <t>Shpenzime per foni</t>
  </si>
  <si>
    <t>Shpenzime media</t>
  </si>
  <si>
    <t>Njoftime ne media</t>
  </si>
  <si>
    <t>Dieta</t>
  </si>
  <si>
    <t>Akomodim</t>
  </si>
  <si>
    <t>Boje printer/ fotokopje</t>
  </si>
  <si>
    <t>Sherbime nga te trete per IT</t>
  </si>
  <si>
    <t>Totali i shpenzimeve</t>
  </si>
  <si>
    <t>Buxheti vjetor dhe PBA</t>
  </si>
  <si>
    <t>Flete palosje</t>
  </si>
  <si>
    <t>Degjese publike Bashkia qender</t>
  </si>
  <si>
    <t>Degjese publike NjA</t>
  </si>
  <si>
    <t>Degjese publike me OJF/etj</t>
  </si>
  <si>
    <t>Ndryshim buxheti</t>
  </si>
  <si>
    <t>Konsultim per blerje/ qera/ tjetersim prone (shpronesim)</t>
  </si>
  <si>
    <t>Miratimi i planit te sherbimit publik per secilin prej  sherbimeve publike bashkiake</t>
  </si>
  <si>
    <t xml:space="preserve">TOTALI I SHPENZIMEVE </t>
  </si>
  <si>
    <t xml:space="preserve">Emertimi i shpenzimeve </t>
  </si>
  <si>
    <t>Numri</t>
  </si>
  <si>
    <t xml:space="preserve">Paga dhe sigurime mujore </t>
  </si>
  <si>
    <t>Vlefta vjetore</t>
  </si>
  <si>
    <t>Honorare per Keshillin (1/10 e pages se kryetarit)</t>
  </si>
  <si>
    <t>Sekretari i Keshillit, page, sigurime shoqerore</t>
  </si>
  <si>
    <t>Vlera vjen nga sheet Plani I punes det. Shpenz</t>
  </si>
  <si>
    <t>Shpenzime per konsultime (detajuar te plani vjetor i konsultimeve)</t>
  </si>
  <si>
    <t xml:space="preserve">buxheti, paketa fiskale, shitja dhenje me qera e pronave, miratimi I komisioneve te keshillit, rregullores se keshillit, plani strategjik I zhvillimit te bashkise, </t>
  </si>
  <si>
    <t>Vlera vjen nga sheet Plani I konsult me shpenz</t>
  </si>
  <si>
    <t>Shpenzime per dhurata ceremoniale</t>
  </si>
  <si>
    <t>Fond të barabartë për aktivitetin perfaqesues të secilit Këshilltar (fond perfaqesimi)</t>
  </si>
  <si>
    <t>Komunikimi dhe mjetet e telefonise levizese</t>
  </si>
  <si>
    <t>Anëtarësim në organizata profesionale (tarifa)</t>
  </si>
  <si>
    <t>Botime periodike (raporti vjetor i veprimtarise se keshillit, gazeta juridike e keshillit, fletepalosje)</t>
  </si>
  <si>
    <t>Botime te tjera: permbledhje 4 vjecare e vendimeve te Keshillit</t>
  </si>
  <si>
    <t>Blerje librash, botimesh te interesit te Keshillit</t>
  </si>
  <si>
    <t>Blerje karta urimi per festat zyrtare</t>
  </si>
  <si>
    <t>Dergim me poste i dokumeneteve, shkresave te keshillit dhe keshilltareve</t>
  </si>
  <si>
    <t>Abonim ne revista e gazeta</t>
  </si>
  <si>
    <t>Abonim ne fletore zyrtare</t>
  </si>
  <si>
    <t>Shpenzime te paparashikuara (kontigjence)</t>
  </si>
  <si>
    <t>shpenzime te tjera</t>
  </si>
  <si>
    <t>Kancelari per zyre</t>
  </si>
  <si>
    <t>Mirembajtje pajisje kompjuterike</t>
  </si>
  <si>
    <r>
      <t>Ekspertize</t>
    </r>
    <r>
      <rPr>
        <sz val="10"/>
        <color rgb="FF3366FF"/>
        <rFont val="Times New Roman"/>
        <family val="1"/>
      </rPr>
      <t xml:space="preserve"> (5 ne vit)</t>
    </r>
  </si>
  <si>
    <t>Nr.</t>
  </si>
  <si>
    <t>Investime</t>
  </si>
  <si>
    <r>
      <t xml:space="preserve">Kompjuter zyre </t>
    </r>
    <r>
      <rPr>
        <sz val="10"/>
        <color rgb="FF0000FF"/>
        <rFont val="Times New Roman"/>
        <family val="1"/>
      </rPr>
      <t>(3)</t>
    </r>
  </si>
  <si>
    <r>
      <t>Printer</t>
    </r>
    <r>
      <rPr>
        <sz val="10"/>
        <color rgb="FF0000FF"/>
        <rFont val="Times New Roman"/>
        <family val="1"/>
      </rPr>
      <t xml:space="preserve"> (3)</t>
    </r>
  </si>
  <si>
    <r>
      <t xml:space="preserve">Pajisje zyre </t>
    </r>
    <r>
      <rPr>
        <sz val="10"/>
        <color rgb="FF3366FF"/>
        <rFont val="Times New Roman"/>
        <family val="1"/>
      </rPr>
      <t>(rafte)</t>
    </r>
  </si>
  <si>
    <r>
      <t xml:space="preserve">Zyre </t>
    </r>
    <r>
      <rPr>
        <sz val="10"/>
        <color rgb="FF0000FF"/>
        <rFont val="Times New Roman"/>
        <family val="1"/>
      </rPr>
      <t xml:space="preserve">per kryetaret e komisioneve te keshillit </t>
    </r>
  </si>
  <si>
    <t>Zyre per punonjesit e sekretariatit</t>
  </si>
  <si>
    <t xml:space="preserve">Muzeumi i keshillit </t>
  </si>
  <si>
    <t>TOTALI I SHPENZIMEVE</t>
  </si>
  <si>
    <t xml:space="preserve">ne leke </t>
  </si>
  <si>
    <t xml:space="preserve">Zerat e shpenzimeve </t>
  </si>
  <si>
    <t xml:space="preserve">Shuma </t>
  </si>
  <si>
    <t xml:space="preserve">Paga </t>
  </si>
  <si>
    <t>Sigurime shoqerore</t>
  </si>
  <si>
    <t>Shpenzime operative</t>
  </si>
  <si>
    <t xml:space="preserve">            Honorare  Keshilli Bashkiak</t>
  </si>
  <si>
    <t xml:space="preserve">           Shpenzime te tjera </t>
  </si>
  <si>
    <t>Fond kontigjence</t>
  </si>
  <si>
    <t>Emertimi i kategorive te shpenzimeve</t>
  </si>
  <si>
    <t>%</t>
  </si>
  <si>
    <t>Paga, shperblime, sigurime, Kompensimet e shpenzimeve</t>
  </si>
  <si>
    <t>Infrastrukturë, Logjistikë, Materiale, ITC</t>
  </si>
  <si>
    <t>Ngritje kapacitetesh (Trajnime e seminare, workshope, shkëmbimet e eksperiencave, pjesemarrje ne konferenca, abonime)</t>
  </si>
  <si>
    <t xml:space="preserve">Pjesemarrja, Komunikimin, Informimi i publikut (Seancat e konsultimit me bashkësinë, Aktivitete në komunitet, transparenca e informimi, botimet) </t>
  </si>
  <si>
    <t>Aktivitete te përfaqësimit institucional të Këshillit, Dhuratat</t>
  </si>
  <si>
    <t>Shpenzime per ekspertize me kohe te pjesshme</t>
  </si>
  <si>
    <t>Periudha</t>
  </si>
  <si>
    <t>Takimi vjetor i keshillit me qytetaret per prezantimin e raportit te veprimtarise vjetore (llogaridhenja)</t>
  </si>
  <si>
    <t>Hartim i Planit vjetor te vendimarrjes së Këshillit (ligji 146/2014, neni 16/b)</t>
  </si>
  <si>
    <t xml:space="preserve"> </t>
  </si>
  <si>
    <t>Hartim i Planin dy vjecar per trajnimin e Këshilltarët</t>
  </si>
  <si>
    <t>Ndertimi i rregjistrit elektronik të p/akteve (ligji 146/2014, neni 16/a)</t>
  </si>
  <si>
    <t>Anketimi vjetor per vleresimin nga komuniteti te punes dhe rezultateve te Keshillit</t>
  </si>
  <si>
    <t>Cikli buxhetit KB</t>
  </si>
  <si>
    <t>Afatet</t>
  </si>
  <si>
    <t>Aktivitetet</t>
  </si>
  <si>
    <t>Përgjegjës</t>
  </si>
  <si>
    <t xml:space="preserve">31 Dhjetor </t>
  </si>
  <si>
    <t>Miratimi i kalendarit për përgatitjen e PBA-së dhe projektbuxhetit vjetor</t>
  </si>
  <si>
    <t>Kryetari i njësisë së qeverisjes vendore</t>
  </si>
  <si>
    <t>31 Janar</t>
  </si>
  <si>
    <t xml:space="preserve">Hartimi i raportit me vlerësime paraprake afatmesme të të ardhurave </t>
  </si>
  <si>
    <t>Njësia përgjegjëse për tatim taksave</t>
  </si>
  <si>
    <r>
      <t xml:space="preserve">Shqyrtimit dhe miratimi </t>
    </r>
    <r>
      <rPr>
        <b/>
        <sz val="11"/>
        <rFont val="Times New Roman"/>
        <family val="1"/>
      </rPr>
      <t>në Këshilli</t>
    </r>
    <r>
      <rPr>
        <sz val="11"/>
        <rFont val="Times New Roman"/>
        <family val="1"/>
      </rPr>
      <t xml:space="preserve"> i raportit për parashikimin e të ardhurave</t>
    </r>
  </si>
  <si>
    <t>Këshilli i Bashkisës</t>
  </si>
  <si>
    <t>Përgatitja dhe miratimi në këshillin e njësisë i tavaneve përgatitore për secilin program buxhetor</t>
  </si>
  <si>
    <t>GMS &amp; EMP</t>
  </si>
  <si>
    <t>15 Mars</t>
  </si>
  <si>
    <r>
      <t xml:space="preserve">Miratimi në </t>
    </r>
    <r>
      <rPr>
        <b/>
        <sz val="11"/>
        <rFont val="Times New Roman"/>
        <family val="1"/>
      </rPr>
      <t>Këshilli</t>
    </r>
    <r>
      <rPr>
        <sz val="11"/>
        <rFont val="Times New Roman"/>
        <family val="1"/>
      </rPr>
      <t xml:space="preserve"> i tavaneve përgatitore për secilin program buxhetor</t>
    </r>
  </si>
  <si>
    <t>Udhëzim i brendshëm për përgatitjen e PBA-së me tavanet buxhetore të miratuara për çdo program, manualin shpjegues, pasqyrat për plotësim nga EMP-ja për kërkesat buxhetore</t>
  </si>
  <si>
    <t>GMS &amp; EMP &amp; Drejtoritë/Departamentet përkatëse</t>
  </si>
  <si>
    <t>1-10 Maj</t>
  </si>
  <si>
    <t>Plotësimi i kërkesave buxhetore të konsoliduara për çdo program dhe kërkesave shtesë sipas programeve nga drejtuesit e EMP-ve</t>
  </si>
  <si>
    <t>EMP-të &amp; Drejtoritë/Departamentet përkatëse</t>
  </si>
  <si>
    <t>15 Maj</t>
  </si>
  <si>
    <t>Vlerësimi dhe miratimi nga GMS-ja i kërkesave buxhetore të paraqitura nga drejtuesit e EMP-ve</t>
  </si>
  <si>
    <t>31 Maj</t>
  </si>
  <si>
    <t>Miratimi buxhetit Faktik</t>
  </si>
  <si>
    <t>Keshilli Bashkiak</t>
  </si>
  <si>
    <t>1 Qershor</t>
  </si>
  <si>
    <t>Hartimi i draft-dokumentit të PBA-së dhe dërgimi në MF (formatet e dërguara nga MF-ja)</t>
  </si>
  <si>
    <t>GMS &amp; EMP &amp; Kryetari i njësisë</t>
  </si>
  <si>
    <t>30 Qershor</t>
  </si>
  <si>
    <t>Shqyrtimi i rekomandimeve për draft PBA-në dhe përgatitja e opinionit në lidhje me të. Draft PBA-ja shoqëruar nga rekomandimi dhe vlerësimi i tyre paraqiten në këshillin e njësisë për miratim</t>
  </si>
  <si>
    <t>Kryetari i njësisë &amp; GMS</t>
  </si>
  <si>
    <t>Keshilli miraton projekt dokumentin e programit buxhetor afatmesëm</t>
  </si>
  <si>
    <t xml:space="preserve">Dërgimi me shkrim dhe elektronikisht i PBA-së së miratuar nga këshilli në MF. </t>
  </si>
  <si>
    <t>5 Korrik</t>
  </si>
  <si>
    <t>Publikimi i dokumentit të parë të PBA-së  të miratuar</t>
  </si>
  <si>
    <t>20 Korrik</t>
  </si>
  <si>
    <r>
      <t xml:space="preserve">Miratimi nga </t>
    </r>
    <r>
      <rPr>
        <b/>
        <sz val="11"/>
        <rFont val="Times New Roman"/>
        <family val="1"/>
      </rPr>
      <t>Këshilli</t>
    </r>
    <r>
      <rPr>
        <sz val="11"/>
        <rFont val="Times New Roman"/>
        <family val="1"/>
      </rPr>
      <t xml:space="preserve"> i tavaneve përfundimtare të shpenzimeve të programit buxhetor afatmesëm në nivel programi </t>
    </r>
  </si>
  <si>
    <t>25 Korrik</t>
  </si>
  <si>
    <t>Udhëzimi  i brendshëm i cili përmban tavanet përfundimtare të shpenzimeve në nivel programi  për tre vite dhe afatet për përgatitjen e kërkesave të rishikuara të shpenzimeve të programit buxhetor afatmesëm</t>
  </si>
  <si>
    <t>Finalizimit të projektit të dokumentit të programit buxhetor afatmesëm të rishikuar dhe publikimi i tij</t>
  </si>
  <si>
    <t>Gusht - Shtator</t>
  </si>
  <si>
    <t>Dëgjesat publike për PBA-në</t>
  </si>
  <si>
    <r>
      <t xml:space="preserve">Miratimi nga </t>
    </r>
    <r>
      <rPr>
        <b/>
        <sz val="11"/>
        <rFont val="Times New Roman"/>
        <family val="1"/>
      </rPr>
      <t>Këshilli</t>
    </r>
    <r>
      <rPr>
        <sz val="11"/>
        <rFont val="Times New Roman"/>
        <family val="1"/>
      </rPr>
      <t xml:space="preserve"> i dokumentit te programit buxhetor afatmesëm të rishikuar</t>
    </r>
  </si>
  <si>
    <t>15 Shtator</t>
  </si>
  <si>
    <t>Bashkia dërgon në MinFin dokumentin e programit buxhetor afatmesëm të rishikuar, të miratuar nga këshilli i njësisë, së bashku me një informacion mbi rekomandimet e dhëna nga MinFin -ja gjatë fazës së parë.</t>
  </si>
  <si>
    <t>5 Tetor</t>
  </si>
  <si>
    <t>Zhvillimi i seancave të konsultimit dhe reflektimi i sugjerimeve në dokumentin final të PBA-së</t>
  </si>
  <si>
    <t>Kryetari i njësisë &amp; GMS &amp; EMP</t>
  </si>
  <si>
    <t>30 Nëntor</t>
  </si>
  <si>
    <t>Përgatitja e dokumentit final të PBA-së dhe projekt-buxhetit vjetor dhe paraqitja për shqyrtim dhe miratim në këshill</t>
  </si>
  <si>
    <r>
      <t>Zhvillimi nga</t>
    </r>
    <r>
      <rPr>
        <b/>
        <sz val="11"/>
        <rFont val="Times New Roman"/>
        <family val="1"/>
      </rPr>
      <t xml:space="preserve"> Këshilli</t>
    </r>
    <r>
      <rPr>
        <sz val="11"/>
        <rFont val="Times New Roman"/>
        <family val="1"/>
      </rPr>
      <t xml:space="preserve"> seancave të konsultimitme publikun per PBA dhe buxhetin vjetor</t>
    </r>
  </si>
  <si>
    <t>25 Dhjetor</t>
  </si>
  <si>
    <r>
      <t xml:space="preserve">Miratimi nga </t>
    </r>
    <r>
      <rPr>
        <b/>
        <sz val="11"/>
        <rFont val="Times New Roman"/>
        <family val="1"/>
      </rPr>
      <t xml:space="preserve">Këshilli </t>
    </r>
    <r>
      <rPr>
        <sz val="11"/>
        <rFont val="Times New Roman"/>
        <family val="1"/>
      </rPr>
      <t>i dokumentit të PBA-së përfundimtare dhe projekt-buxhetit vjetor</t>
    </r>
  </si>
  <si>
    <t>31 Dhjetor</t>
  </si>
  <si>
    <t>Publikimi i dokumentit të PBA-së përfundimtare dhe projekt-buxhetit vjetor</t>
  </si>
  <si>
    <t>miraton kalendarin e programit buxhetor afatmesëm dhe të buxhetit vjetor</t>
  </si>
  <si>
    <t>Cdo miratim Normash, standartesh dhe rregulloresh per sherbimet bashkiake shoqerohet me konsultim publik (ligji 139/2015)</t>
  </si>
  <si>
    <t>Reference ligji 139/2015, Ligji 68/2017, 146/2014, ligje sektoriale</t>
  </si>
  <si>
    <t>No</t>
  </si>
  <si>
    <t>Fusha</t>
  </si>
  <si>
    <t xml:space="preserve">Normat, standarte dhe rregulloret </t>
  </si>
  <si>
    <t>Strategjite e Planet</t>
  </si>
  <si>
    <t>Infrastruktura dhe shërbimet publike</t>
  </si>
  <si>
    <t>Normat, standarte dhe rregullorja per furnizimin me uje te pijshem</t>
  </si>
  <si>
    <t>Plani afatmesem per furnizimin me uje te pijshem</t>
  </si>
  <si>
    <t>Normat, standarte dhe rregullorja per menaxhimin e mbetjeve bashkiake</t>
  </si>
  <si>
    <t>Plani afatmesem per menaxhimin e mbetjeve bashkiake</t>
  </si>
  <si>
    <t>Normat, standarte dhe rregullorja per manaxhimin e ujrave te ndotur dhe te shiut</t>
  </si>
  <si>
    <t>Plani afatmesem per manaxhimin e ujrave te ndotur dhe te shiut</t>
  </si>
  <si>
    <t>Normat, standartet per ndertimin dhe administrimin e sistemit rrugor vendor</t>
  </si>
  <si>
    <t>Plani afatmesem per zhvillimin dhe administrimin e sistemit rrugor vendor</t>
  </si>
  <si>
    <t>Normat, standartet dhe rregullorja per transportin publik</t>
  </si>
  <si>
    <t>Plani afatmesem per transportin publik</t>
  </si>
  <si>
    <t>Normat, standartet dhe rregullorja per ndricimin publik</t>
  </si>
  <si>
    <t>Plani afatmesem per ndricimin publik</t>
  </si>
  <si>
    <t>Normat, standartet dhe rregullorja per sherbimin e varrimit dhe administrimin e varrezave</t>
  </si>
  <si>
    <t>Plani afatmesem per sherbimin e varrimit dhe administrimin e varrezave</t>
  </si>
  <si>
    <t>Normat, standartet dhe rregullorja per dekorin pubik</t>
  </si>
  <si>
    <t>Plani afatmesem per dekorin pubik</t>
  </si>
  <si>
    <t>Normat, standartet dhe rregullorja per manaxhimin e ujrave te larta, digave dhe rrezervuareve</t>
  </si>
  <si>
    <t>Plani per manaxhimin e ujrave te larta, digave dhe rrezervuareve</t>
  </si>
  <si>
    <t>Normat, standartet dhe rregullorja per administrimin e kopshteve</t>
  </si>
  <si>
    <t>Plani afatmesem per administrimin e kopshteve</t>
  </si>
  <si>
    <t>Normat, standartet dhe rregullorja per administrimin e cerdheve</t>
  </si>
  <si>
    <t>Plani afatmesem per administrimin e cerdheve</t>
  </si>
  <si>
    <t>Normat, standartet dhe rregullorja per mbrojtjen e shendetit publik, sherbimit veterinar dhe mbrojtjes se konsumatorit</t>
  </si>
  <si>
    <t>Plani afatmesem per mbrojtjen e shendetit publik, sherbimit veterinar dhe mbrojtjes se konsumatorit</t>
  </si>
  <si>
    <t>Normat, standartet dhe rregullorja per perdorimin e sitemit te kanaleve ujitese dhe vaditese</t>
  </si>
  <si>
    <t>Plani afatmesem per sitemin e kanaleve ujitese dhe vaditese</t>
  </si>
  <si>
    <t>Normat, standartet dhe rregullorja per perdorimin  e parqeve e lulishteve, pemeve</t>
  </si>
  <si>
    <t>Plani afatmesem per parqet e lulishtet dhe pemet</t>
  </si>
  <si>
    <t>Kujdesi, integrimi, dhe zhvillimi shoqeror</t>
  </si>
  <si>
    <t>Normat, standartet dhe rregullorja per sherbimet e kujdesit shoqeror</t>
  </si>
  <si>
    <t>Plani social</t>
  </si>
  <si>
    <t>Normat, standartet dhe rregullorja per strehimin social</t>
  </si>
  <si>
    <t>Plani i Strehimit social</t>
  </si>
  <si>
    <t>Normat, standartet dhe rregullorja per menaxhimin e qendrave rinore</t>
  </si>
  <si>
    <t>Plani per zhvillimin e rinise</t>
  </si>
  <si>
    <t>Normat, standartet dhe rregullorja per menaxhimin e qendrave per femijet</t>
  </si>
  <si>
    <t>Plani per zhvillimin e femijeve</t>
  </si>
  <si>
    <t>Normat, standartet dhe rregullorja per barazine gjinore</t>
  </si>
  <si>
    <t>Plani per barazine gjinore</t>
  </si>
  <si>
    <t>Plani per mbrojtjen dhe zhvillimin e komunitetit rome dhe egjipjan</t>
  </si>
  <si>
    <t>Zhvillimi i Territorit</t>
  </si>
  <si>
    <t>Normat, standartet dhe rregullorja per zhvillimin e territorit</t>
  </si>
  <si>
    <t>Plani i pergjithshem vendor</t>
  </si>
  <si>
    <t>Rishikimi i Planit te pergjithshem vendor</t>
  </si>
  <si>
    <t>Kultura, Edukimi, Sporti, Clodhja, Argëtimi, Zhvillimi I komunitetit</t>
  </si>
  <si>
    <t>Normat, standartet dhe rregullorja per zhvillimin e kultures dhe mbrojtjen e trashegimise</t>
  </si>
  <si>
    <t>Plani per zhvillimin e kultures dhe mbrojtjen e trashegimise</t>
  </si>
  <si>
    <t>Normat, standartet dhe rregullorja per sherbimet e bibliotekave</t>
  </si>
  <si>
    <t>Plani afatmesem per sherbimet e bibliotekave</t>
  </si>
  <si>
    <t>Normat, standartet dhe rregullorja per strukturat komunitare (fshat, lagje)</t>
  </si>
  <si>
    <t>Plani per zhvillimin e marredhenjeve ne komunitet dhe strukturat komunitare</t>
  </si>
  <si>
    <t>Zhvillimi Ekonomik, Bujqesia, Blegtoria, Zhvillmi rural, Turizimi</t>
  </si>
  <si>
    <t>Normat, standartet dhe rregullorja per tregjet publike</t>
  </si>
  <si>
    <t>Plani strategjik per zhvillimin ekonomik (bujqesise, zhvillimit rural, turizmit, agrobiznesit)</t>
  </si>
  <si>
    <t xml:space="preserve">Normat, standartet dhe rregullorja per administrimin dhe mbrojtja e tokave bujqësore </t>
  </si>
  <si>
    <t xml:space="preserve">Plani per administrimin dhe mbrojtja e tokave bujqësore </t>
  </si>
  <si>
    <t>Normat, standartet dhe rregullorja per administrimin e pyjeve dhe kullotave</t>
  </si>
  <si>
    <t>Plani per zhvillimin  dhe mbareshtrimin e pyjeve dhe kullotave</t>
  </si>
  <si>
    <t>Mjedisi, natyra dhe biodiversitetit</t>
  </si>
  <si>
    <t xml:space="preserve">Normat, standartet dhe rregullorja per mbrojtjen e mjedisit, natyres dhe biodiversitetit </t>
  </si>
  <si>
    <t xml:space="preserve">Plani per mbrojtjen e mjedisit, natyres dhe biodiversitetit </t>
  </si>
  <si>
    <t>Normat, standartet dhe rregullorja per mbojtjen nga ndotja akustike</t>
  </si>
  <si>
    <t>Plani afatmesem per mbojtjen nga ndotja akustike</t>
  </si>
  <si>
    <t>Normat, standartet dhe rregullorja per eficencen e energjise</t>
  </si>
  <si>
    <t>Plani afatmesem per eficencen e energjise dhe energjine e rinovueshme</t>
  </si>
  <si>
    <t>Siguria Publike</t>
  </si>
  <si>
    <t>Normat, standartet dhe rregullorja per sherbimin zjarrefikes</t>
  </si>
  <si>
    <t>Plani afatmesem per sigurine vendore</t>
  </si>
  <si>
    <t>Normat, standartet dhe rregullorja per sherbimin e policise bashkiake</t>
  </si>
  <si>
    <t>Plani per sherbimin e zjarrefikes</t>
  </si>
  <si>
    <t>Normat, standartet per parandalimin dhe ndërmjetësimin i konflikteve ne komunitet</t>
  </si>
  <si>
    <t>Plani per parandalimin dhe ndërmjetësimin i konflikteve ne komunitet</t>
  </si>
  <si>
    <t>Plani i mbrojtjes civile</t>
  </si>
  <si>
    <t>Sherbimet e brendshme</t>
  </si>
  <si>
    <t>Plani strategjik i zhvillimit te bashkise</t>
  </si>
  <si>
    <t>Plani per qeverisjen e mire dhe te hapur</t>
  </si>
  <si>
    <t>Buxheti afatmesem dhe buxheti vjetor</t>
  </si>
  <si>
    <t>Plani fiskal</t>
  </si>
  <si>
    <t>Plani i menaxhimit te rikut</t>
  </si>
  <si>
    <t>Rregullorja per perdorimin e sistemeve dhe te dhenave elektronike</t>
  </si>
  <si>
    <t>Plani i investimeve kapitale</t>
  </si>
  <si>
    <t>Rregullorja per Integritetin, Etiken dhe Konfliktin e Interesit</t>
  </si>
  <si>
    <t>Plani i huamarrjes vendore</t>
  </si>
  <si>
    <t>Rregullorja per per menaxhimin e burimeve njerezore</t>
  </si>
  <si>
    <t>Plani per zhvillimin e burimeve njerezore</t>
  </si>
  <si>
    <t>Rregullorja per menaxhimin te aseteve</t>
  </si>
  <si>
    <t>Plani per menaxhimin dhe zhvillimin e aseteve</t>
  </si>
  <si>
    <t>Rregullorja per menaxhimin e te dhenave personale</t>
  </si>
  <si>
    <t>Plani per komunikimin dhe konsultimin e publikut</t>
  </si>
  <si>
    <t>Rregullorja per ngritjen dhe fuksionimin e kryesive te fshatrave</t>
  </si>
  <si>
    <t>Plani per qeverisjen elektronike</t>
  </si>
  <si>
    <t>Rregullorja per ngritjen dhe fuksionimin e keshillave komunitare ne lagje</t>
  </si>
  <si>
    <t>Plani per integritetin ne qeverisje</t>
  </si>
  <si>
    <t xml:space="preserve">Monitorimi i mbledhjeve konstituse te Kryesive te Fshatrave dhe  nderlidhesve Komunitare. </t>
  </si>
  <si>
    <r>
      <t xml:space="preserve">Mbledhje e Keshillit </t>
    </r>
    <r>
      <rPr>
        <b/>
        <sz val="11"/>
        <rFont val="Times New Roman"/>
        <family val="1"/>
      </rPr>
      <t>(Plenare)</t>
    </r>
  </si>
  <si>
    <t>Aktivitet me Rinine ne kuader te komisioneve rinore te ndertuara.</t>
  </si>
  <si>
    <t>Ceremoni dhenje titull nderi (2)</t>
  </si>
  <si>
    <t xml:space="preserve">Mbledhjet e Komisioneve te Perhershem te: 1. Finances dhe Buxhetit; 2 Sherbime, Bujqesi, prona </t>
  </si>
  <si>
    <t xml:space="preserve">Trajnime te Këshilltarëve me bashkepunim me partnere </t>
  </si>
  <si>
    <r>
      <t>Mbledhje e Keshillit</t>
    </r>
    <r>
      <rPr>
        <b/>
        <sz val="11"/>
        <rFont val="Times New Roman"/>
        <family val="1"/>
      </rPr>
      <t xml:space="preserve"> (Plenare)</t>
    </r>
  </si>
  <si>
    <t>Miratimi i ndihmave ekonomike, suporti social 6%,</t>
  </si>
  <si>
    <t>Shqyrtim i tavaneve përgatitore të shpenzimeve të programit buxhetor afatmesëm në nivel programi</t>
  </si>
  <si>
    <t>Shpenzimet sipas Plani i punes i detajuar ne shpenzime ( detajuar ne sheet tjeter )</t>
  </si>
  <si>
    <t>Plani i punes</t>
  </si>
  <si>
    <t>Pershkrimi I aktivitetit</t>
  </si>
  <si>
    <t>Shpenzime</t>
  </si>
  <si>
    <t>Konsulence nga eksperte</t>
  </si>
  <si>
    <t>Boje printer/fotokopje</t>
  </si>
  <si>
    <t>Shpenzime pritje percjellje</t>
  </si>
  <si>
    <t>Uje, Pije joalkolike</t>
  </si>
  <si>
    <t>Ndjekja e  mbledhjeve konstituse te Kryesive te Fshatrave dhe Keshillave Komunitare ne Lagje ( ne te gjitha gjitha NjA-te, transporti ne varesi te km per cdo   NjA)</t>
  </si>
  <si>
    <t>Pjesëmarrje ne konferenca e aktivitete të ngjashme (tre ne vit)</t>
  </si>
  <si>
    <t>Trajnime te Këshilltarëve (dy ne vit)</t>
  </si>
  <si>
    <t>Trajnime te Sekretariatit  (dy ne vit)</t>
  </si>
  <si>
    <t>Pjesemarrje ne festa e ngajrje vendore</t>
  </si>
  <si>
    <t xml:space="preserve">Pritje e delegacionit nga keshilla homologe </t>
  </si>
  <si>
    <t>Emision ne median vendore (dy ne vit)</t>
  </si>
  <si>
    <t>Hartimi i buxheti vjetori te KB</t>
  </si>
  <si>
    <r>
      <t>Hartim i  Planit vjetor te komunikimit dhe konsultimit me publikun</t>
    </r>
    <r>
      <rPr>
        <sz val="10"/>
        <color rgb="FF3366FF"/>
        <rFont val="Times New Roman"/>
        <family val="1"/>
      </rPr>
      <t xml:space="preserve"> </t>
    </r>
  </si>
  <si>
    <t xml:space="preserve">Hartim i Dokumentit te politikes per shpenzimet e Keshillit dhe perdorimin e mjediseve dhe sherbimeve publike nga Keshilltaret </t>
  </si>
  <si>
    <t>Ndertimi i rregjistrit te Ankesave, kërkesave dhe vërejtjeve (ligji nr. 139/2015, neni 19, ligji nr. 146/2014, neni 21)</t>
  </si>
  <si>
    <t>Ndertimi i rregjistrit te kërkesave për informim per dokumentacionin e keshillit (ligji 119/2014)</t>
  </si>
  <si>
    <r>
      <t>Mbledhje Keshilli</t>
    </r>
    <r>
      <rPr>
        <sz val="10"/>
        <color rgb="FF0000FF"/>
        <rFont val="Times New Roman"/>
        <family val="1"/>
      </rPr>
      <t xml:space="preserve"> -14
(12, cdo muaj+2 - ne 2 raste ku  mbahen 2 mbledhje ne muaj)</t>
    </r>
  </si>
  <si>
    <t xml:space="preserve">trajnime </t>
  </si>
  <si>
    <t xml:space="preserve">Mbledhjet e Komisioneve te Perhershem te: 1. Finances dhe Buxhetit; 2 Sherbimeve Publike, </t>
  </si>
  <si>
    <t xml:space="preserve">Konsultime me komunitetit per ceshtje per qe sipas ligjit kane nevoje per konsultim shitje, blerje e dhenje me qera, (nr. 2  gjithesej i konsultimeve: nr. 1 i konsultimeve ne NjA,  nr. 1 i konsultimeve me grupe interesi) </t>
  </si>
  <si>
    <t>Trajnime: te Këshilltarëve (1 gjithesej për 21 këshilltarë, me bashkëfinancim të këshillit); Trajnime te Sekretariatit (2 gjithesej 1 parazgjedhor për menaxhimin e kalimit të qeverisjes, 1 pas zgjedhjeve bashkë me këshilltarët, me bashkëfinancim të Bashkisë)</t>
  </si>
  <si>
    <t xml:space="preserve">Raporti vjetor i punës së Këshillit. Aktivitetit dhe buxheti i këshillit (mars 2023) </t>
  </si>
  <si>
    <t xml:space="preserve">Interpelanca me sektorët e ndryshëm të bashkisë (Shërbimet, rrugët rurale, kultura, arsimi) </t>
  </si>
  <si>
    <t xml:space="preserve">Mbledhjet e Komisioneve te Perhershem te: 1. Finances dhe Buxhetit; 2 Çështjeve gjinore  3  Urbanistikes </t>
  </si>
  <si>
    <t xml:space="preserve">Mbledhjet e Komisioneve te Perhershem te: 1. Finances dhe Buxhetit; 2 Shërbimeve publike; </t>
  </si>
  <si>
    <t xml:space="preserve">Mbledhjet e Komisioneve te Perhershem te: 1. Finances dhe Buxhetit; 2 Çështjeve juridike </t>
  </si>
  <si>
    <t xml:space="preserve">Mbledhja e keshillit për miratimin e PBA  </t>
  </si>
  <si>
    <t xml:space="preserve">Takime te kryesisë së këshillit me organizata partnere dhe institucionale </t>
  </si>
  <si>
    <t>Mbledhjet e Komisioneve te Perhershem te: 1. Finances dhe Buxhetit; 2 Çështjeve gjinore</t>
  </si>
  <si>
    <t xml:space="preserve">Ngritja e grupeve të punës që do ndjekin zgjedhjet për këshillat e fshtrave dhe nderlidhësve komunitarë. </t>
  </si>
  <si>
    <t xml:space="preserve">Mbledhjet e Komisioneve te Perhershem te: 1. Finances dhe Buxhetit; 2 Urbanistikës dhe zhvillimit ekonomik 3. Çështjeve jurisike dhe mandateve </t>
  </si>
  <si>
    <t xml:space="preserve">Mbledhje e Keshillit (Për buxhetin &amp; PBA) </t>
  </si>
  <si>
    <t xml:space="preserve">Mbledhjet e Komisioneve te Perhershem te: 1. Finances dhe Buxhetit; 2 Urbanistikes 3 Çështjeve gjinore </t>
  </si>
  <si>
    <t>Trajnime te Sekretartit/Sekretareve me fond te BtF dhe  keshillit</t>
  </si>
  <si>
    <t xml:space="preserve">Monitorimi i mbledhjeve konstituive te Kryesive te Fshatrave dhe  nderlidhesve Komunitare. </t>
  </si>
  <si>
    <t>Te parashikohen ne linjen buxhetore pjesa e KB ne financim</t>
  </si>
  <si>
    <t xml:space="preserve">Trajnimi  i Sekretariatit  </t>
  </si>
  <si>
    <t xml:space="preserve">Takime me komunitetin, konsultime (2 NjA): buxhet paraprak (2 NjA+ 1 komuniteti biznesit+ 1OJF),  pakete fiskale (2 NjA+ 1 komuniteti biznesit+ 1OJF); shitje, blerje e dhenje me qera (1 ne sallen e KB dhe ne 1 ne NjA ku ndodhet prona); standarte e rregullore te sherbimit të arsimit parashkollor (2 në NjA dhe 3 në  kopështet e bashkisë); </t>
  </si>
  <si>
    <r>
      <t xml:space="preserve">Mbledhje Komisionit te Perhershem </t>
    </r>
    <r>
      <rPr>
        <sz val="10"/>
        <color rgb="FF0000FF"/>
        <rFont val="Times New Roman"/>
        <family val="1"/>
      </rPr>
      <t>(mesatarisht 2-3 mbledhje komisionesh ne muaj)</t>
    </r>
  </si>
  <si>
    <t xml:space="preserve">Mbledhjet e Komisioneve te Perhershem te: 1. Finances dhe Buxhetit; 2 Çështjeve gjinore; </t>
  </si>
  <si>
    <t>Konsultime me komunitetit per ceshtje te Draft PBA, ndryshim buxheti,  norma e standarte te sherbimeve pubike dhe fuksioneve te tjera ligjore.
(nr.  gjithesej: 2 ne NjA,  nr.1 me grupe interesi, 1 pyetësor online)</t>
  </si>
  <si>
    <t xml:space="preserve">Mbledhjet e Komisioneve te Perhershem te: 1. Finances dhe Buxhetit; 2 Sherbimeve </t>
  </si>
  <si>
    <t xml:space="preserve">Mbledhjet e Komisioneve te Perhershem te: 1. Finances dhe Buxhetit; 2 Çeshtjeve gjinore; </t>
  </si>
  <si>
    <t>Mbledhjet e Komisioneve te Perhershem te: 1. Finances dhe Buxhetit</t>
  </si>
  <si>
    <t>Konsultime me komunitetit per ceshtje te Draft PBA, (nr. 4  gjithesej: 1 ne  Kukes,  1 ne Shishtavec  , 1 ne Bicaj , 1 pyetësor online)</t>
  </si>
  <si>
    <t>Konsultime me komunitetit per ceshtjen e PBA;  (nr. 4 gjithesej i konsultimeve: nr. konsultimeve ne NjA (Kukes, Shishtavec, Bicaj , Aleanca Gjinore)</t>
  </si>
  <si>
    <t>Keshilli Bashkiak Kukes</t>
  </si>
  <si>
    <t xml:space="preserve">Vizite studimore tek bashki model te Qeverisjes vendore  Ferizaj dhe Struge  </t>
  </si>
  <si>
    <t>Buxheti i Bashkise Kukes  i detajuar sipas zerave te shpenzimeve sipas natyres</t>
  </si>
  <si>
    <t>Keshilli Bashkiak Kukes 
BUXHETI VJETOR -draft</t>
  </si>
  <si>
    <t>Vizite studimore  jashte vendit-Ferizaj ,Struge</t>
  </si>
  <si>
    <t>Vizite studimore ne Lezhe</t>
  </si>
  <si>
    <t>Shkembim eksperience me Bashkine Lezhe</t>
  </si>
  <si>
    <r>
      <rPr>
        <b/>
        <sz val="12"/>
        <rFont val="Times New Roman"/>
        <family val="1"/>
      </rPr>
      <t>Mbledhje Keshilli</t>
    </r>
    <r>
      <rPr>
        <sz val="12"/>
        <rFont val="Times New Roman"/>
        <family val="1"/>
      </rPr>
      <t xml:space="preserve"> (gjithesj 14=12+2, nje mbledhje cdo muaj+ 2 mbledhje  jashte radhe)</t>
    </r>
  </si>
  <si>
    <r>
      <rPr>
        <b/>
        <sz val="12"/>
        <rFont val="Times New Roman"/>
        <family val="1"/>
      </rPr>
      <t>Mbledhje Komisionit te Perhershem e Mikse</t>
    </r>
    <r>
      <rPr>
        <sz val="12"/>
        <rFont val="Times New Roman"/>
        <family val="1"/>
      </rPr>
      <t xml:space="preserve"> (mesatarish 2 mbledhje komisionesh ne muaj)</t>
    </r>
  </si>
  <si>
    <r>
      <rPr>
        <b/>
        <sz val="12"/>
        <rFont val="Times New Roman"/>
        <family val="1"/>
      </rPr>
      <t>Pjesëmarrje ne konferenca</t>
    </r>
    <r>
      <rPr>
        <sz val="12"/>
        <rFont val="Times New Roman"/>
        <family val="1"/>
      </rPr>
      <t xml:space="preserve"> e aktivitete të ngjashme (3  ne vit)</t>
    </r>
  </si>
  <si>
    <r>
      <rPr>
        <b/>
        <sz val="12"/>
        <rFont val="Times New Roman"/>
        <family val="1"/>
      </rPr>
      <t>Ceremoni</t>
    </r>
    <r>
      <rPr>
        <sz val="12"/>
        <rFont val="Times New Roman"/>
        <family val="1"/>
      </rPr>
      <t xml:space="preserve"> dhenje titull nderi (5  kryesisht ne janar -Mars )</t>
    </r>
  </si>
  <si>
    <r>
      <rPr>
        <b/>
        <sz val="12"/>
        <rFont val="Times New Roman"/>
        <family val="1"/>
      </rPr>
      <t>Pritje e delegacionit</t>
    </r>
    <r>
      <rPr>
        <sz val="12"/>
        <rFont val="Times New Roman"/>
        <family val="1"/>
      </rPr>
      <t xml:space="preserve"> nga keshilla homologe (1)</t>
    </r>
  </si>
  <si>
    <r>
      <t>Perfaqesim institucional i Keshillit ne ngjarje,</t>
    </r>
    <r>
      <rPr>
        <sz val="12"/>
        <rFont val="Times New Roman"/>
        <family val="1"/>
      </rPr>
      <t xml:space="preserve"> psh festa vendore, ngjarje ku ftohet Keshilli</t>
    </r>
  </si>
  <si>
    <r>
      <t xml:space="preserve">Pjesemarrje ne organet drejtuese </t>
    </r>
    <r>
      <rPr>
        <sz val="12"/>
        <rFont val="Times New Roman"/>
        <family val="1"/>
      </rPr>
      <t>te agjencive ku Keshilli eshte anetar apo perfaqesohet</t>
    </r>
  </si>
  <si>
    <r>
      <rPr>
        <b/>
        <sz val="12"/>
        <rFont val="Times New Roman"/>
        <family val="1"/>
      </rPr>
      <t xml:space="preserve">Hartim i dokumenteve planifikues e rregullator te KB: </t>
    </r>
    <r>
      <rPr>
        <sz val="12"/>
        <rFont val="Times New Roman"/>
        <family val="1"/>
      </rPr>
      <t>buxheti vjetori, plani vjetori i vendim-marrjes, plani i komunikimit me publikun, rregulla te funksionimit te KB</t>
    </r>
  </si>
  <si>
    <r>
      <t>Nxitje e mbeshtetje e iniciativave te komunitetit</t>
    </r>
    <r>
      <rPr>
        <sz val="12"/>
        <rFont val="Times New Roman"/>
        <family val="1"/>
      </rPr>
      <t>: iniciativa qytetare legjislative</t>
    </r>
  </si>
  <si>
    <t>PLANI I PUNES</t>
  </si>
  <si>
    <t>Tema diskutimi per ndryshimet e Klimes, erozioni, Hecet dhe Liqeni I Fierzes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</si>
</sst>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%"/>
  </numFmts>
  <fonts count="46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0000FF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color rgb="FF0000FF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8"/>
      <name val="Calibri"/>
      <family val="2"/>
      <scheme val="minor"/>
    </font>
    <font>
      <b/>
      <sz val="12"/>
      <name val="Times New Roman"/>
      <family val="1"/>
    </font>
    <font>
      <sz val="12"/>
      <color rgb="FF3366FF"/>
      <name val="Times New Roman"/>
      <family val="1"/>
    </font>
    <font>
      <sz val="10"/>
      <color rgb="FF3366FF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color indexed="81"/>
      <name val="Calibri"/>
      <family val="2"/>
    </font>
    <font>
      <sz val="11"/>
      <color rgb="FFFF0000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FF"/>
      <name val="Times New Roman"/>
      <family val="1"/>
    </font>
    <font>
      <b/>
      <sz val="12"/>
      <color rgb="FF3366FF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20"/>
      <color rgb="FF3366FF"/>
      <name val="Times New Roman"/>
      <family val="1"/>
    </font>
    <font>
      <b/>
      <u/>
      <sz val="9"/>
      <name val="Times New Roman"/>
      <family val="1"/>
    </font>
    <font>
      <b/>
      <sz val="9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rgb="FF0000FF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u/>
      <sz val="10"/>
      <color theme="1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BF1DE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6B8B7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CE4D6"/>
        <bgColor indexed="64"/>
      </patternFill>
    </fill>
  </fills>
  <borders count="6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rgb="FF171616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51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99">
    <xf numFmtId="0" fontId="0" fillId="0" borderId="0" xfId="0"/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7" fillId="7" borderId="1" xfId="0" applyFont="1" applyFill="1" applyBorder="1" applyAlignment="1">
      <alignment vertical="center" wrapText="1"/>
    </xf>
    <xf numFmtId="0" fontId="17" fillId="7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9" fillId="7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11" fillId="7" borderId="12" xfId="0" applyFont="1" applyFill="1" applyBorder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9" fillId="6" borderId="5" xfId="0" applyFont="1" applyFill="1" applyBorder="1" applyAlignment="1">
      <alignment vertical="center"/>
    </xf>
    <xf numFmtId="0" fontId="9" fillId="7" borderId="4" xfId="0" applyFont="1" applyFill="1" applyBorder="1" applyAlignment="1">
      <alignment vertical="center" wrapText="1"/>
    </xf>
    <xf numFmtId="0" fontId="9" fillId="7" borderId="7" xfId="0" applyFont="1" applyFill="1" applyBorder="1" applyAlignment="1">
      <alignment vertical="center" wrapText="1"/>
    </xf>
    <xf numFmtId="0" fontId="11" fillId="7" borderId="8" xfId="0" applyFont="1" applyFill="1" applyBorder="1" applyAlignment="1">
      <alignment vertical="center" wrapText="1"/>
    </xf>
    <xf numFmtId="0" fontId="11" fillId="7" borderId="10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11" fillId="7" borderId="17" xfId="0" applyFont="1" applyFill="1" applyBorder="1" applyAlignment="1">
      <alignment vertical="center" wrapText="1"/>
    </xf>
    <xf numFmtId="0" fontId="11" fillId="7" borderId="16" xfId="0" applyFont="1" applyFill="1" applyBorder="1" applyAlignment="1">
      <alignment vertical="center" wrapText="1"/>
    </xf>
    <xf numFmtId="0" fontId="9" fillId="7" borderId="26" xfId="0" applyFont="1" applyFill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9" fillId="7" borderId="11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7" borderId="30" xfId="0" applyFont="1" applyFill="1" applyBorder="1" applyAlignment="1">
      <alignment vertical="center" wrapText="1"/>
    </xf>
    <xf numFmtId="0" fontId="9" fillId="7" borderId="10" xfId="0" applyFont="1" applyFill="1" applyBorder="1" applyAlignment="1">
      <alignment vertical="center" wrapText="1"/>
    </xf>
    <xf numFmtId="0" fontId="9" fillId="7" borderId="0" xfId="0" applyFont="1" applyFill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165" fontId="7" fillId="2" borderId="1" xfId="345" applyNumberFormat="1" applyFont="1" applyFill="1" applyBorder="1" applyAlignment="1">
      <alignment horizontal="left" vertical="center" wrapText="1"/>
    </xf>
    <xf numFmtId="0" fontId="6" fillId="5" borderId="19" xfId="0" applyFont="1" applyFill="1" applyBorder="1" applyAlignment="1">
      <alignment horizontal="left" vertical="center" wrapText="1"/>
    </xf>
    <xf numFmtId="0" fontId="6" fillId="9" borderId="23" xfId="0" applyFont="1" applyFill="1" applyBorder="1" applyAlignment="1">
      <alignment vertical="center"/>
    </xf>
    <xf numFmtId="0" fontId="6" fillId="9" borderId="24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9" borderId="26" xfId="0" applyFont="1" applyFill="1" applyBorder="1" applyAlignment="1">
      <alignment vertical="center" wrapText="1"/>
    </xf>
    <xf numFmtId="0" fontId="1" fillId="9" borderId="11" xfId="0" applyFont="1" applyFill="1" applyBorder="1" applyAlignment="1">
      <alignment vertical="center" wrapText="1"/>
    </xf>
    <xf numFmtId="0" fontId="1" fillId="9" borderId="27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165" fontId="5" fillId="0" borderId="0" xfId="345" applyNumberFormat="1" applyFont="1" applyAlignment="1">
      <alignment vertical="center" wrapText="1"/>
    </xf>
    <xf numFmtId="165" fontId="5" fillId="0" borderId="0" xfId="345" applyNumberFormat="1" applyFont="1" applyAlignment="1">
      <alignment vertical="center"/>
    </xf>
    <xf numFmtId="0" fontId="6" fillId="5" borderId="18" xfId="0" applyFont="1" applyFill="1" applyBorder="1" applyAlignment="1">
      <alignment horizontal="center" vertical="center"/>
    </xf>
    <xf numFmtId="165" fontId="6" fillId="5" borderId="19" xfId="345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165" fontId="5" fillId="0" borderId="7" xfId="345" applyNumberFormat="1" applyFont="1" applyBorder="1" applyAlignment="1">
      <alignment horizontal="center" vertical="center" wrapText="1"/>
    </xf>
    <xf numFmtId="165" fontId="5" fillId="0" borderId="7" xfId="345" applyNumberFormat="1" applyFont="1" applyBorder="1" applyAlignment="1">
      <alignment horizontal="center" vertical="center"/>
    </xf>
    <xf numFmtId="165" fontId="5" fillId="0" borderId="7" xfId="345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165" fontId="5" fillId="0" borderId="1" xfId="345" applyNumberFormat="1" applyFont="1" applyBorder="1" applyAlignment="1">
      <alignment horizontal="center" vertical="center" wrapText="1"/>
    </xf>
    <xf numFmtId="165" fontId="5" fillId="0" borderId="1" xfId="345" applyNumberFormat="1" applyFont="1" applyBorder="1" applyAlignment="1">
      <alignment horizontal="center" vertical="center"/>
    </xf>
    <xf numFmtId="165" fontId="5" fillId="0" borderId="1" xfId="345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65" fontId="5" fillId="2" borderId="1" xfId="345" applyNumberFormat="1" applyFont="1" applyFill="1" applyBorder="1" applyAlignment="1">
      <alignment horizontal="center" vertical="center" wrapText="1"/>
    </xf>
    <xf numFmtId="165" fontId="5" fillId="2" borderId="1" xfId="345" applyNumberFormat="1" applyFont="1" applyFill="1" applyBorder="1" applyAlignment="1">
      <alignment horizontal="center" vertical="center"/>
    </xf>
    <xf numFmtId="165" fontId="5" fillId="2" borderId="1" xfId="345" applyNumberFormat="1" applyFont="1" applyFill="1" applyBorder="1" applyAlignment="1">
      <alignment vertical="center"/>
    </xf>
    <xf numFmtId="165" fontId="5" fillId="0" borderId="1" xfId="345" applyNumberFormat="1" applyFont="1" applyBorder="1" applyAlignment="1">
      <alignment vertical="center" wrapText="1"/>
    </xf>
    <xf numFmtId="165" fontId="5" fillId="0" borderId="2" xfId="345" applyNumberFormat="1" applyFont="1" applyBorder="1" applyAlignment="1">
      <alignment horizontal="center" vertical="center" wrapText="1"/>
    </xf>
    <xf numFmtId="165" fontId="5" fillId="0" borderId="2" xfId="345" applyNumberFormat="1" applyFont="1" applyBorder="1" applyAlignment="1">
      <alignment horizontal="center" vertical="center"/>
    </xf>
    <xf numFmtId="165" fontId="5" fillId="0" borderId="2" xfId="345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165" fontId="5" fillId="0" borderId="0" xfId="345" applyNumberFormat="1" applyFont="1" applyBorder="1" applyAlignment="1">
      <alignment vertical="center" wrapText="1"/>
    </xf>
    <xf numFmtId="165" fontId="5" fillId="0" borderId="0" xfId="345" applyNumberFormat="1" applyFont="1" applyBorder="1" applyAlignment="1">
      <alignment vertical="center"/>
    </xf>
    <xf numFmtId="165" fontId="5" fillId="0" borderId="7" xfId="345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5" fillId="10" borderId="1" xfId="0" applyFont="1" applyFill="1" applyBorder="1" applyAlignment="1">
      <alignment horizontal="left" vertical="center" wrapText="1"/>
    </xf>
    <xf numFmtId="0" fontId="5" fillId="10" borderId="2" xfId="0" applyFont="1" applyFill="1" applyBorder="1" applyAlignment="1">
      <alignment horizontal="left" vertical="center" wrapText="1"/>
    </xf>
    <xf numFmtId="0" fontId="6" fillId="7" borderId="13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left" vertical="center" wrapText="1"/>
    </xf>
    <xf numFmtId="165" fontId="6" fillId="7" borderId="21" xfId="345" applyNumberFormat="1" applyFont="1" applyFill="1" applyBorder="1" applyAlignment="1">
      <alignment horizontal="center" vertical="center" wrapText="1"/>
    </xf>
    <xf numFmtId="0" fontId="5" fillId="7" borderId="0" xfId="0" applyFont="1" applyFill="1" applyAlignment="1">
      <alignment vertical="center"/>
    </xf>
    <xf numFmtId="165" fontId="1" fillId="3" borderId="19" xfId="345" applyNumberFormat="1" applyFont="1" applyFill="1" applyBorder="1" applyAlignment="1">
      <alignment vertical="center"/>
    </xf>
    <xf numFmtId="165" fontId="1" fillId="3" borderId="20" xfId="345" applyNumberFormat="1" applyFont="1" applyFill="1" applyBorder="1" applyAlignment="1">
      <alignment vertical="center"/>
    </xf>
    <xf numFmtId="0" fontId="21" fillId="6" borderId="2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3" fontId="6" fillId="9" borderId="24" xfId="0" applyNumberFormat="1" applyFont="1" applyFill="1" applyBorder="1" applyAlignment="1">
      <alignment vertical="center"/>
    </xf>
    <xf numFmtId="3" fontId="1" fillId="9" borderId="27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5" fillId="0" borderId="4" xfId="0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1" fillId="3" borderId="19" xfId="345" applyNumberFormat="1" applyFont="1" applyFill="1" applyBorder="1" applyAlignment="1">
      <alignment vertical="center"/>
    </xf>
    <xf numFmtId="165" fontId="25" fillId="0" borderId="0" xfId="345" applyNumberFormat="1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>
      <alignment vertical="center"/>
    </xf>
    <xf numFmtId="0" fontId="8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64" fontId="13" fillId="2" borderId="0" xfId="345" applyNumberFormat="1" applyFont="1" applyFill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0" fontId="9" fillId="0" borderId="3" xfId="0" applyFont="1" applyBorder="1" applyAlignment="1">
      <alignment vertical="center" wrapText="1"/>
    </xf>
    <xf numFmtId="0" fontId="11" fillId="0" borderId="43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7" fillId="0" borderId="4" xfId="0" applyFont="1" applyBorder="1" applyAlignment="1">
      <alignment vertical="center" wrapText="1"/>
    </xf>
    <xf numFmtId="0" fontId="17" fillId="7" borderId="7" xfId="0" applyFont="1" applyFill="1" applyBorder="1" applyAlignment="1">
      <alignment vertical="center" wrapText="1"/>
    </xf>
    <xf numFmtId="0" fontId="11" fillId="7" borderId="5" xfId="0" applyFont="1" applyFill="1" applyBorder="1" applyAlignment="1">
      <alignment horizontal="center" vertical="center"/>
    </xf>
    <xf numFmtId="0" fontId="17" fillId="7" borderId="49" xfId="0" applyFont="1" applyFill="1" applyBorder="1" applyAlignment="1">
      <alignment vertical="center" wrapText="1"/>
    </xf>
    <xf numFmtId="0" fontId="11" fillId="7" borderId="50" xfId="0" applyFont="1" applyFill="1" applyBorder="1" applyAlignment="1">
      <alignment horizontal="center" vertical="center"/>
    </xf>
    <xf numFmtId="0" fontId="11" fillId="7" borderId="51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22" fillId="6" borderId="52" xfId="0" applyFont="1" applyFill="1" applyBorder="1" applyAlignment="1">
      <alignment horizontal="center" vertical="center"/>
    </xf>
    <xf numFmtId="0" fontId="9" fillId="6" borderId="53" xfId="0" applyFont="1" applyFill="1" applyBorder="1" applyAlignment="1">
      <alignment vertical="center"/>
    </xf>
    <xf numFmtId="0" fontId="19" fillId="6" borderId="44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6" borderId="53" xfId="0" applyFont="1" applyFill="1" applyBorder="1" applyAlignment="1">
      <alignment horizontal="center" vertical="center"/>
    </xf>
    <xf numFmtId="0" fontId="19" fillId="11" borderId="20" xfId="0" applyFont="1" applyFill="1" applyBorder="1" applyAlignment="1">
      <alignment horizontal="center" vertical="center" wrapText="1"/>
    </xf>
    <xf numFmtId="0" fontId="9" fillId="0" borderId="43" xfId="0" applyFont="1" applyBorder="1" applyAlignment="1">
      <alignment vertical="center" wrapText="1"/>
    </xf>
    <xf numFmtId="0" fontId="9" fillId="7" borderId="30" xfId="0" applyFont="1" applyFill="1" applyBorder="1" applyAlignment="1">
      <alignment vertical="center" wrapText="1"/>
    </xf>
    <xf numFmtId="0" fontId="9" fillId="7" borderId="46" xfId="0" applyFont="1" applyFill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14" fillId="6" borderId="54" xfId="0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12" borderId="0" xfId="0" applyFont="1" applyFill="1" applyAlignment="1">
      <alignment horizontal="center" vertical="center"/>
    </xf>
    <xf numFmtId="0" fontId="10" fillId="13" borderId="0" xfId="0" applyFont="1" applyFill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left" vertical="center" wrapText="1" indent="2"/>
    </xf>
    <xf numFmtId="0" fontId="34" fillId="5" borderId="1" xfId="0" applyFont="1" applyFill="1" applyBorder="1" applyAlignment="1">
      <alignment horizontal="center" vertical="center" wrapText="1"/>
    </xf>
    <xf numFmtId="0" fontId="34" fillId="5" borderId="1" xfId="0" applyFont="1" applyFill="1" applyBorder="1" applyAlignment="1">
      <alignment horizontal="left" vertical="center" wrapText="1" indent="1"/>
    </xf>
    <xf numFmtId="0" fontId="34" fillId="5" borderId="58" xfId="0" applyFont="1" applyFill="1" applyBorder="1" applyAlignment="1">
      <alignment horizontal="left" vertical="center" wrapText="1" indent="1"/>
    </xf>
    <xf numFmtId="0" fontId="17" fillId="0" borderId="1" xfId="0" applyFont="1" applyBorder="1" applyAlignment="1">
      <alignment horizontal="left" vertical="center" wrapText="1" indent="1"/>
    </xf>
    <xf numFmtId="0" fontId="17" fillId="0" borderId="58" xfId="0" applyFont="1" applyBorder="1" applyAlignment="1">
      <alignment horizontal="left" vertical="center" wrapText="1" indent="1"/>
    </xf>
    <xf numFmtId="0" fontId="33" fillId="5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15" borderId="1" xfId="0" applyFont="1" applyFill="1" applyBorder="1" applyAlignment="1">
      <alignment horizontal="center" vertical="center"/>
    </xf>
    <xf numFmtId="0" fontId="17" fillId="15" borderId="1" xfId="0" applyFont="1" applyFill="1" applyBorder="1" applyAlignment="1">
      <alignment horizontal="left" vertical="center" wrapText="1" indent="2"/>
    </xf>
    <xf numFmtId="0" fontId="17" fillId="15" borderId="1" xfId="0" applyFont="1" applyFill="1" applyBorder="1" applyAlignment="1">
      <alignment horizontal="left" vertical="center" wrapText="1" indent="1"/>
    </xf>
    <xf numFmtId="0" fontId="17" fillId="15" borderId="58" xfId="0" applyFont="1" applyFill="1" applyBorder="1" applyAlignment="1">
      <alignment horizontal="left" vertical="center" wrapText="1" indent="1"/>
    </xf>
    <xf numFmtId="0" fontId="17" fillId="16" borderId="58" xfId="0" applyFont="1" applyFill="1" applyBorder="1" applyAlignment="1">
      <alignment horizontal="left" vertical="center" wrapText="1" indent="1"/>
    </xf>
    <xf numFmtId="165" fontId="26" fillId="0" borderId="0" xfId="345" applyNumberFormat="1" applyFont="1" applyAlignment="1">
      <alignment horizontal="right" vertical="center" wrapText="1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28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20" fillId="6" borderId="32" xfId="0" applyFont="1" applyFill="1" applyBorder="1" applyAlignment="1">
      <alignment horizontal="center" vertical="center"/>
    </xf>
    <xf numFmtId="0" fontId="36" fillId="0" borderId="1" xfId="0" applyFont="1" applyBorder="1" applyAlignment="1">
      <alignment vertical="center"/>
    </xf>
    <xf numFmtId="0" fontId="7" fillId="0" borderId="29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20" fillId="17" borderId="19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vertical="top"/>
    </xf>
    <xf numFmtId="0" fontId="17" fillId="7" borderId="4" xfId="0" applyFont="1" applyFill="1" applyBorder="1" applyAlignment="1">
      <alignment vertical="center" wrapText="1"/>
    </xf>
    <xf numFmtId="0" fontId="10" fillId="5" borderId="44" xfId="0" applyFont="1" applyFill="1" applyBorder="1" applyAlignment="1">
      <alignment horizontal="center" vertical="center" wrapText="1"/>
    </xf>
    <xf numFmtId="0" fontId="19" fillId="2" borderId="55" xfId="0" applyFont="1" applyFill="1" applyBorder="1" applyAlignment="1">
      <alignment horizontal="center" vertical="center"/>
    </xf>
    <xf numFmtId="0" fontId="16" fillId="6" borderId="57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7" borderId="41" xfId="0" applyFont="1" applyFill="1" applyBorder="1" applyAlignment="1">
      <alignment vertical="center" wrapText="1"/>
    </xf>
    <xf numFmtId="0" fontId="9" fillId="7" borderId="42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8" fillId="2" borderId="0" xfId="0" applyFont="1" applyFill="1" applyAlignment="1">
      <alignment vertical="center"/>
    </xf>
    <xf numFmtId="0" fontId="9" fillId="2" borderId="0" xfId="0" applyFont="1" applyFill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9" fillId="0" borderId="49" xfId="0" applyFont="1" applyBorder="1" applyAlignment="1">
      <alignment horizontal="center" vertical="center"/>
    </xf>
    <xf numFmtId="0" fontId="10" fillId="5" borderId="56" xfId="0" applyFont="1" applyFill="1" applyBorder="1" applyAlignment="1">
      <alignment horizontal="center" vertical="center"/>
    </xf>
    <xf numFmtId="0" fontId="29" fillId="14" borderId="41" xfId="0" applyFont="1" applyFill="1" applyBorder="1" applyAlignment="1">
      <alignment horizontal="center" vertical="center"/>
    </xf>
    <xf numFmtId="0" fontId="10" fillId="13" borderId="41" xfId="0" applyFont="1" applyFill="1" applyBorder="1" applyAlignment="1">
      <alignment horizontal="center" vertical="center"/>
    </xf>
    <xf numFmtId="0" fontId="10" fillId="12" borderId="41" xfId="0" applyFont="1" applyFill="1" applyBorder="1" applyAlignment="1">
      <alignment horizontal="center" vertical="center"/>
    </xf>
    <xf numFmtId="0" fontId="10" fillId="5" borderId="41" xfId="0" applyFont="1" applyFill="1" applyBorder="1" applyAlignment="1">
      <alignment horizontal="center" vertical="center"/>
    </xf>
    <xf numFmtId="0" fontId="10" fillId="5" borderId="42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9" fillId="0" borderId="41" xfId="0" applyFont="1" applyBorder="1" applyAlignment="1">
      <alignment vertical="center" wrapText="1"/>
    </xf>
    <xf numFmtId="0" fontId="9" fillId="0" borderId="42" xfId="0" applyFont="1" applyBorder="1" applyAlignment="1">
      <alignment vertical="center" wrapText="1"/>
    </xf>
    <xf numFmtId="0" fontId="34" fillId="0" borderId="4" xfId="0" applyFont="1" applyBorder="1" applyAlignment="1">
      <alignment vertical="center" wrapText="1"/>
    </xf>
    <xf numFmtId="0" fontId="16" fillId="2" borderId="31" xfId="0" applyFont="1" applyFill="1" applyBorder="1" applyAlignment="1">
      <alignment vertical="center"/>
    </xf>
    <xf numFmtId="0" fontId="16" fillId="2" borderId="31" xfId="0" applyFont="1" applyFill="1" applyBorder="1" applyAlignment="1">
      <alignment horizontal="center" vertical="center"/>
    </xf>
    <xf numFmtId="0" fontId="16" fillId="2" borderId="44" xfId="0" applyFont="1" applyFill="1" applyBorder="1" applyAlignment="1">
      <alignment horizontal="center" vertical="center"/>
    </xf>
    <xf numFmtId="0" fontId="16" fillId="2" borderId="57" xfId="0" applyFont="1" applyFill="1" applyBorder="1" applyAlignment="1">
      <alignment vertical="center"/>
    </xf>
    <xf numFmtId="0" fontId="17" fillId="9" borderId="1" xfId="0" applyFont="1" applyFill="1" applyBorder="1" applyAlignment="1">
      <alignment horizontal="left" vertical="center" wrapText="1"/>
    </xf>
    <xf numFmtId="0" fontId="17" fillId="9" borderId="1" xfId="0" applyFont="1" applyFill="1" applyBorder="1" applyAlignment="1">
      <alignment vertical="center" wrapText="1"/>
    </xf>
    <xf numFmtId="0" fontId="17" fillId="9" borderId="2" xfId="0" applyFont="1" applyFill="1" applyBorder="1" applyAlignment="1">
      <alignment horizontal="left" vertical="center" wrapText="1"/>
    </xf>
    <xf numFmtId="0" fontId="41" fillId="7" borderId="30" xfId="0" applyFont="1" applyFill="1" applyBorder="1" applyAlignment="1">
      <alignment vertical="center" wrapText="1"/>
    </xf>
    <xf numFmtId="0" fontId="41" fillId="0" borderId="41" xfId="0" applyFont="1" applyBorder="1" applyAlignment="1">
      <alignment vertical="center" wrapText="1"/>
    </xf>
    <xf numFmtId="0" fontId="9" fillId="0" borderId="56" xfId="0" applyFont="1" applyBorder="1" applyAlignment="1">
      <alignment vertical="center" wrapText="1"/>
    </xf>
    <xf numFmtId="0" fontId="9" fillId="7" borderId="56" xfId="0" applyFont="1" applyFill="1" applyBorder="1" applyAlignment="1">
      <alignment vertical="center" wrapText="1"/>
    </xf>
    <xf numFmtId="0" fontId="17" fillId="7" borderId="45" xfId="0" applyFont="1" applyFill="1" applyBorder="1" applyAlignment="1">
      <alignment vertical="center" wrapText="1"/>
    </xf>
    <xf numFmtId="0" fontId="17" fillId="7" borderId="10" xfId="0" applyFont="1" applyFill="1" applyBorder="1" applyAlignment="1">
      <alignment vertical="center" wrapText="1"/>
    </xf>
    <xf numFmtId="0" fontId="17" fillId="7" borderId="8" xfId="0" applyFont="1" applyFill="1" applyBorder="1" applyAlignment="1">
      <alignment vertical="center" wrapText="1"/>
    </xf>
    <xf numFmtId="0" fontId="17" fillId="9" borderId="10" xfId="0" applyFont="1" applyFill="1" applyBorder="1" applyAlignment="1">
      <alignment vertical="center" wrapText="1"/>
    </xf>
    <xf numFmtId="0" fontId="17" fillId="0" borderId="8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10" xfId="0" applyFont="1" applyBorder="1" applyAlignment="1">
      <alignment vertical="center" wrapText="1"/>
    </xf>
    <xf numFmtId="0" fontId="9" fillId="0" borderId="26" xfId="0" applyFont="1" applyBorder="1" applyAlignment="1">
      <alignment horizontal="center" vertical="center"/>
    </xf>
    <xf numFmtId="0" fontId="41" fillId="0" borderId="40" xfId="0" applyFont="1" applyBorder="1" applyAlignment="1">
      <alignment vertical="center"/>
    </xf>
    <xf numFmtId="0" fontId="41" fillId="0" borderId="40" xfId="0" applyFont="1" applyBorder="1" applyAlignment="1">
      <alignment vertical="center" wrapText="1"/>
    </xf>
    <xf numFmtId="0" fontId="30" fillId="0" borderId="41" xfId="0" applyFont="1" applyBorder="1" applyAlignment="1">
      <alignment vertical="center"/>
    </xf>
    <xf numFmtId="0" fontId="9" fillId="7" borderId="41" xfId="0" applyFont="1" applyFill="1" applyBorder="1" applyAlignment="1">
      <alignment vertical="center"/>
    </xf>
    <xf numFmtId="0" fontId="17" fillId="0" borderId="45" xfId="0" applyFont="1" applyBorder="1" applyAlignment="1">
      <alignment vertical="center" wrapText="1"/>
    </xf>
    <xf numFmtId="0" fontId="17" fillId="8" borderId="45" xfId="0" applyFont="1" applyFill="1" applyBorder="1" applyAlignment="1">
      <alignment vertical="center" wrapText="1"/>
    </xf>
    <xf numFmtId="0" fontId="17" fillId="8" borderId="10" xfId="0" applyFont="1" applyFill="1" applyBorder="1" applyAlignment="1">
      <alignment vertical="center" wrapText="1"/>
    </xf>
    <xf numFmtId="0" fontId="9" fillId="18" borderId="56" xfId="0" applyFont="1" applyFill="1" applyBorder="1" applyAlignment="1">
      <alignment vertical="center" wrapText="1"/>
    </xf>
    <xf numFmtId="0" fontId="9" fillId="18" borderId="41" xfId="0" applyFont="1" applyFill="1" applyBorder="1" applyAlignment="1">
      <alignment vertical="center" wrapText="1"/>
    </xf>
    <xf numFmtId="0" fontId="17" fillId="7" borderId="30" xfId="0" applyFont="1" applyFill="1" applyBorder="1" applyAlignment="1">
      <alignment vertical="center" wrapText="1"/>
    </xf>
    <xf numFmtId="0" fontId="17" fillId="9" borderId="10" xfId="0" applyFont="1" applyFill="1" applyBorder="1" applyAlignment="1">
      <alignment horizontal="left" vertical="center" wrapText="1"/>
    </xf>
    <xf numFmtId="0" fontId="9" fillId="4" borderId="56" xfId="0" applyFont="1" applyFill="1" applyBorder="1" applyAlignment="1">
      <alignment vertical="center" wrapText="1"/>
    </xf>
    <xf numFmtId="0" fontId="9" fillId="4" borderId="41" xfId="0" applyFont="1" applyFill="1" applyBorder="1" applyAlignment="1">
      <alignment vertical="center" wrapText="1"/>
    </xf>
    <xf numFmtId="0" fontId="9" fillId="4" borderId="30" xfId="0" applyFont="1" applyFill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0" fontId="7" fillId="0" borderId="65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166" fontId="8" fillId="0" borderId="1" xfId="0" applyNumberFormat="1" applyFont="1" applyBorder="1" applyAlignment="1">
      <alignment horizontal="right" vertical="center"/>
    </xf>
    <xf numFmtId="166" fontId="5" fillId="0" borderId="1" xfId="0" applyNumberFormat="1" applyFont="1" applyBorder="1" applyAlignment="1">
      <alignment horizontal="right" vertical="center"/>
    </xf>
    <xf numFmtId="0" fontId="43" fillId="0" borderId="0" xfId="0" applyFont="1" applyAlignment="1">
      <alignment horizontal="left" vertical="center" wrapText="1"/>
    </xf>
    <xf numFmtId="0" fontId="5" fillId="18" borderId="59" xfId="0" applyFont="1" applyFill="1" applyBorder="1" applyAlignment="1">
      <alignment horizontal="left" vertical="center" wrapText="1"/>
    </xf>
    <xf numFmtId="165" fontId="5" fillId="18" borderId="16" xfId="345" applyNumberFormat="1" applyFont="1" applyFill="1" applyBorder="1" applyAlignment="1">
      <alignment vertical="center" wrapText="1"/>
    </xf>
    <xf numFmtId="0" fontId="5" fillId="18" borderId="9" xfId="0" applyFont="1" applyFill="1" applyBorder="1" applyAlignment="1">
      <alignment horizontal="left" vertical="center" wrapText="1"/>
    </xf>
    <xf numFmtId="165" fontId="5" fillId="18" borderId="10" xfId="345" applyNumberFormat="1" applyFont="1" applyFill="1" applyBorder="1" applyAlignment="1">
      <alignment vertical="center" wrapText="1"/>
    </xf>
    <xf numFmtId="0" fontId="26" fillId="18" borderId="9" xfId="0" applyFont="1" applyFill="1" applyBorder="1" applyAlignment="1">
      <alignment horizontal="left" vertical="center" wrapText="1"/>
    </xf>
    <xf numFmtId="165" fontId="5" fillId="18" borderId="17" xfId="345" applyNumberFormat="1" applyFont="1" applyFill="1" applyBorder="1" applyAlignment="1">
      <alignment vertical="center" wrapText="1"/>
    </xf>
    <xf numFmtId="0" fontId="5" fillId="18" borderId="1" xfId="0" applyFont="1" applyFill="1" applyBorder="1" applyAlignment="1">
      <alignment horizontal="center" vertical="center"/>
    </xf>
    <xf numFmtId="0" fontId="4" fillId="18" borderId="1" xfId="0" applyFont="1" applyFill="1" applyBorder="1" applyAlignment="1">
      <alignment horizontal="left" vertical="center" wrapText="1"/>
    </xf>
    <xf numFmtId="165" fontId="5" fillId="18" borderId="1" xfId="345" applyNumberFormat="1" applyFont="1" applyFill="1" applyBorder="1" applyAlignment="1">
      <alignment vertical="center" wrapText="1"/>
    </xf>
    <xf numFmtId="165" fontId="5" fillId="18" borderId="1" xfId="345" applyNumberFormat="1" applyFont="1" applyFill="1" applyBorder="1" applyAlignment="1">
      <alignment vertical="center"/>
    </xf>
    <xf numFmtId="166" fontId="8" fillId="18" borderId="1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165" fontId="5" fillId="0" borderId="22" xfId="345" applyNumberFormat="1" applyFont="1" applyFill="1" applyBorder="1" applyAlignment="1">
      <alignment vertical="center" wrapText="1"/>
    </xf>
    <xf numFmtId="165" fontId="5" fillId="0" borderId="22" xfId="345" applyNumberFormat="1" applyFont="1" applyFill="1" applyBorder="1" applyAlignment="1">
      <alignment vertical="center"/>
    </xf>
    <xf numFmtId="166" fontId="5" fillId="0" borderId="33" xfId="0" applyNumberFormat="1" applyFont="1" applyBorder="1" applyAlignment="1">
      <alignment horizontal="left" vertical="center"/>
    </xf>
    <xf numFmtId="165" fontId="6" fillId="0" borderId="0" xfId="345" applyNumberFormat="1" applyFont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7" borderId="3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6" fillId="7" borderId="9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 vertical="center" wrapText="1"/>
    </xf>
    <xf numFmtId="165" fontId="6" fillId="7" borderId="1" xfId="345" applyNumberFormat="1" applyFont="1" applyFill="1" applyBorder="1" applyAlignment="1">
      <alignment horizontal="center" vertical="center" wrapText="1"/>
    </xf>
    <xf numFmtId="165" fontId="6" fillId="7" borderId="1" xfId="345" applyNumberFormat="1" applyFont="1" applyFill="1" applyBorder="1" applyAlignment="1">
      <alignment horizontal="center" vertical="center"/>
    </xf>
    <xf numFmtId="165" fontId="6" fillId="7" borderId="1" xfId="345" applyNumberFormat="1" applyFont="1" applyFill="1" applyBorder="1" applyAlignment="1">
      <alignment vertical="center"/>
    </xf>
    <xf numFmtId="0" fontId="6" fillId="7" borderId="10" xfId="0" applyFont="1" applyFill="1" applyBorder="1" applyAlignment="1">
      <alignment vertical="center"/>
    </xf>
    <xf numFmtId="165" fontId="6" fillId="3" borderId="19" xfId="345" applyNumberFormat="1" applyFont="1" applyFill="1" applyBorder="1" applyAlignment="1">
      <alignment vertical="center" wrapText="1"/>
    </xf>
    <xf numFmtId="165" fontId="6" fillId="3" borderId="19" xfId="345" applyNumberFormat="1" applyFont="1" applyFill="1" applyBorder="1" applyAlignment="1">
      <alignment vertical="center"/>
    </xf>
    <xf numFmtId="0" fontId="6" fillId="3" borderId="20" xfId="0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165" fontId="6" fillId="0" borderId="0" xfId="345" applyNumberFormat="1" applyFont="1" applyFill="1" applyBorder="1" applyAlignment="1">
      <alignment vertical="center" wrapText="1"/>
    </xf>
    <xf numFmtId="165" fontId="6" fillId="0" borderId="0" xfId="345" applyNumberFormat="1" applyFont="1" applyFill="1" applyBorder="1" applyAlignment="1">
      <alignment vertical="center"/>
    </xf>
    <xf numFmtId="0" fontId="6" fillId="18" borderId="18" xfId="0" applyFont="1" applyFill="1" applyBorder="1" applyAlignment="1">
      <alignment horizontal="center" vertical="center" wrapText="1"/>
    </xf>
    <xf numFmtId="165" fontId="6" fillId="18" borderId="20" xfId="345" applyNumberFormat="1" applyFont="1" applyFill="1" applyBorder="1" applyAlignment="1">
      <alignment horizontal="center" vertical="center" wrapText="1"/>
    </xf>
    <xf numFmtId="0" fontId="5" fillId="18" borderId="60" xfId="0" applyFont="1" applyFill="1" applyBorder="1" applyAlignment="1">
      <alignment horizontal="left" vertical="center" wrapText="1"/>
    </xf>
    <xf numFmtId="165" fontId="6" fillId="18" borderId="20" xfId="345" applyNumberFormat="1" applyFont="1" applyFill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17" fillId="19" borderId="1" xfId="0" applyFont="1" applyFill="1" applyBorder="1" applyAlignment="1">
      <alignment horizontal="left" vertical="center" wrapText="1" indent="2"/>
    </xf>
    <xf numFmtId="0" fontId="17" fillId="19" borderId="1" xfId="0" applyFont="1" applyFill="1" applyBorder="1" applyAlignment="1">
      <alignment horizontal="left" vertical="center" wrapText="1" indent="1"/>
    </xf>
    <xf numFmtId="0" fontId="17" fillId="19" borderId="58" xfId="0" applyFont="1" applyFill="1" applyBorder="1" applyAlignment="1">
      <alignment horizontal="left" vertical="center" wrapText="1" indent="1"/>
    </xf>
    <xf numFmtId="0" fontId="17" fillId="8" borderId="16" xfId="0" applyFont="1" applyFill="1" applyBorder="1" applyAlignment="1">
      <alignment vertical="center" wrapText="1"/>
    </xf>
    <xf numFmtId="0" fontId="17" fillId="7" borderId="12" xfId="0" applyFont="1" applyFill="1" applyBorder="1" applyAlignment="1">
      <alignment vertical="center" wrapText="1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9" borderId="11" xfId="0" applyFont="1" applyFill="1" applyBorder="1" applyAlignment="1">
      <alignment horizontal="center" vertical="center" wrapText="1"/>
    </xf>
    <xf numFmtId="0" fontId="1" fillId="9" borderId="26" xfId="0" applyFont="1" applyFill="1" applyBorder="1" applyAlignment="1">
      <alignment horizontal="center" vertical="center" wrapText="1"/>
    </xf>
    <xf numFmtId="0" fontId="1" fillId="9" borderId="27" xfId="0" applyFont="1" applyFill="1" applyBorder="1" applyAlignment="1">
      <alignment horizontal="center" vertical="center" wrapText="1"/>
    </xf>
    <xf numFmtId="0" fontId="8" fillId="9" borderId="2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4" fillId="3" borderId="4" xfId="0" applyFont="1" applyFill="1" applyBorder="1" applyAlignment="1">
      <alignment vertical="center"/>
    </xf>
    <xf numFmtId="0" fontId="44" fillId="0" borderId="4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4" fillId="0" borderId="1" xfId="0" applyFont="1" applyBorder="1" applyAlignment="1">
      <alignment vertical="center"/>
    </xf>
    <xf numFmtId="0" fontId="44" fillId="3" borderId="1" xfId="0" applyFont="1" applyFill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3" borderId="11" xfId="0" applyFont="1" applyFill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4" fillId="0" borderId="29" xfId="0" applyFont="1" applyBorder="1" applyAlignment="1">
      <alignment vertical="center"/>
    </xf>
    <xf numFmtId="0" fontId="44" fillId="2" borderId="1" xfId="0" applyFont="1" applyFill="1" applyBorder="1" applyAlignment="1">
      <alignment vertical="center"/>
    </xf>
    <xf numFmtId="0" fontId="4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10" borderId="1" xfId="0" applyFont="1" applyFill="1" applyBorder="1" applyAlignment="1">
      <alignment vertical="center" wrapText="1"/>
    </xf>
    <xf numFmtId="0" fontId="44" fillId="10" borderId="1" xfId="0" applyFont="1" applyFill="1" applyBorder="1" applyAlignment="1">
      <alignment vertical="center" wrapText="1"/>
    </xf>
    <xf numFmtId="0" fontId="5" fillId="10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5" fillId="10" borderId="2" xfId="0" applyFont="1" applyFill="1" applyBorder="1" applyAlignment="1">
      <alignment vertical="center" wrapText="1"/>
    </xf>
    <xf numFmtId="165" fontId="1" fillId="0" borderId="0" xfId="345" applyNumberFormat="1" applyFont="1" applyAlignment="1">
      <alignment vertical="center"/>
    </xf>
    <xf numFmtId="0" fontId="44" fillId="0" borderId="0" xfId="0" applyFont="1" applyAlignment="1">
      <alignment vertical="center" wrapText="1"/>
    </xf>
    <xf numFmtId="165" fontId="44" fillId="0" borderId="1" xfId="345" applyNumberFormat="1" applyFont="1" applyBorder="1" applyAlignment="1">
      <alignment vertical="center"/>
    </xf>
    <xf numFmtId="0" fontId="11" fillId="0" borderId="30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34" fillId="9" borderId="1" xfId="0" applyFont="1" applyFill="1" applyBorder="1" applyAlignment="1">
      <alignment horizontal="left" vertical="center" wrapText="1"/>
    </xf>
    <xf numFmtId="0" fontId="34" fillId="0" borderId="1" xfId="0" applyFont="1" applyBorder="1" applyAlignment="1">
      <alignment horizontal="left" vertical="center" wrapText="1"/>
    </xf>
    <xf numFmtId="0" fontId="34" fillId="9" borderId="10" xfId="0" applyFont="1" applyFill="1" applyBorder="1" applyAlignment="1">
      <alignment vertical="center"/>
    </xf>
    <xf numFmtId="0" fontId="34" fillId="0" borderId="10" xfId="0" applyFont="1" applyBorder="1" applyAlignment="1">
      <alignment vertical="center" wrapText="1"/>
    </xf>
    <xf numFmtId="0" fontId="34" fillId="7" borderId="10" xfId="0" applyFont="1" applyFill="1" applyBorder="1" applyAlignment="1">
      <alignment vertical="center" wrapText="1"/>
    </xf>
    <xf numFmtId="0" fontId="34" fillId="0" borderId="1" xfId="0" applyFont="1" applyBorder="1" applyAlignment="1">
      <alignment vertical="center" wrapText="1"/>
    </xf>
    <xf numFmtId="0" fontId="34" fillId="9" borderId="1" xfId="0" applyFont="1" applyFill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6" fillId="0" borderId="2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3" fillId="12" borderId="0" xfId="0" applyFont="1" applyFill="1" applyAlignment="1">
      <alignment horizontal="center" vertical="center"/>
    </xf>
    <xf numFmtId="0" fontId="13" fillId="12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13" borderId="3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left" vertical="center" wrapText="1"/>
    </xf>
    <xf numFmtId="0" fontId="13" fillId="12" borderId="22" xfId="0" applyFont="1" applyFill="1" applyBorder="1" applyAlignment="1">
      <alignment horizontal="center" vertical="center"/>
    </xf>
    <xf numFmtId="0" fontId="11" fillId="0" borderId="46" xfId="0" applyFont="1" applyBorder="1" applyAlignment="1">
      <alignment vertical="center" wrapText="1"/>
    </xf>
    <xf numFmtId="0" fontId="17" fillId="7" borderId="1" xfId="0" applyFont="1" applyFill="1" applyBorder="1" applyAlignment="1">
      <alignment vertical="center"/>
    </xf>
    <xf numFmtId="0" fontId="16" fillId="0" borderId="56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23" fillId="7" borderId="14" xfId="0" applyFont="1" applyFill="1" applyBorder="1" applyAlignment="1">
      <alignment horizontal="center" vertical="center"/>
    </xf>
    <xf numFmtId="0" fontId="23" fillId="7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7" borderId="15" xfId="0" applyFont="1" applyFill="1" applyBorder="1" applyAlignment="1">
      <alignment horizontal="center" vertical="center"/>
    </xf>
    <xf numFmtId="0" fontId="23" fillId="7" borderId="47" xfId="0" applyFont="1" applyFill="1" applyBorder="1" applyAlignment="1">
      <alignment horizontal="center" vertical="center"/>
    </xf>
    <xf numFmtId="0" fontId="23" fillId="7" borderId="48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17" fillId="0" borderId="56" xfId="0" applyFont="1" applyBorder="1" applyAlignment="1">
      <alignment horizontal="left" vertical="center" wrapText="1"/>
    </xf>
    <xf numFmtId="0" fontId="17" fillId="0" borderId="41" xfId="0" applyFont="1" applyBorder="1" applyAlignment="1">
      <alignment horizontal="left" vertical="center" wrapText="1"/>
    </xf>
    <xf numFmtId="0" fontId="17" fillId="0" borderId="42" xfId="0" applyFont="1" applyBorder="1" applyAlignment="1">
      <alignment horizontal="left" vertical="center" wrapText="1"/>
    </xf>
    <xf numFmtId="165" fontId="1" fillId="3" borderId="31" xfId="345" applyNumberFormat="1" applyFont="1" applyFill="1" applyBorder="1" applyAlignment="1">
      <alignment horizontal="center" vertical="center"/>
    </xf>
    <xf numFmtId="165" fontId="1" fillId="3" borderId="32" xfId="345" applyNumberFormat="1" applyFont="1" applyFill="1" applyBorder="1" applyAlignment="1">
      <alignment horizontal="center" vertical="center"/>
    </xf>
    <xf numFmtId="0" fontId="1" fillId="9" borderId="36" xfId="0" applyFont="1" applyFill="1" applyBorder="1" applyAlignment="1">
      <alignment horizontal="center" vertical="center"/>
    </xf>
    <xf numFmtId="0" fontId="1" fillId="9" borderId="33" xfId="0" applyFont="1" applyFill="1" applyBorder="1" applyAlignment="1">
      <alignment horizontal="center" vertical="center"/>
    </xf>
    <xf numFmtId="0" fontId="39" fillId="9" borderId="34" xfId="0" applyFont="1" applyFill="1" applyBorder="1" applyAlignment="1">
      <alignment horizontal="center" vertical="center" wrapText="1"/>
    </xf>
    <xf numFmtId="0" fontId="39" fillId="9" borderId="35" xfId="0" applyFont="1" applyFill="1" applyBorder="1" applyAlignment="1">
      <alignment horizontal="center" vertical="center" wrapText="1"/>
    </xf>
    <xf numFmtId="0" fontId="39" fillId="9" borderId="7" xfId="0" applyFont="1" applyFill="1" applyBorder="1" applyAlignment="1">
      <alignment horizontal="center" vertical="center" wrapText="1"/>
    </xf>
    <xf numFmtId="0" fontId="39" fillId="9" borderId="11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wrapText="1"/>
    </xf>
    <xf numFmtId="0" fontId="17" fillId="0" borderId="39" xfId="0" applyFont="1" applyBorder="1" applyAlignment="1">
      <alignment horizontal="left" vertical="center" wrapText="1"/>
    </xf>
    <xf numFmtId="0" fontId="17" fillId="0" borderId="40" xfId="0" applyFont="1" applyBorder="1" applyAlignment="1">
      <alignment horizontal="left" vertical="center" wrapText="1"/>
    </xf>
    <xf numFmtId="0" fontId="17" fillId="0" borderId="64" xfId="0" applyFont="1" applyBorder="1" applyAlignment="1">
      <alignment horizontal="left" vertical="center" wrapText="1"/>
    </xf>
    <xf numFmtId="0" fontId="42" fillId="0" borderId="56" xfId="0" applyFont="1" applyBorder="1" applyAlignment="1">
      <alignment horizontal="left" vertical="center" wrapText="1"/>
    </xf>
    <xf numFmtId="0" fontId="42" fillId="0" borderId="41" xfId="0" applyFont="1" applyBorder="1" applyAlignment="1">
      <alignment horizontal="left" vertical="center" wrapText="1"/>
    </xf>
    <xf numFmtId="0" fontId="42" fillId="0" borderId="42" xfId="0" applyFont="1" applyBorder="1" applyAlignment="1">
      <alignment horizontal="left" vertical="center" wrapText="1"/>
    </xf>
    <xf numFmtId="0" fontId="1" fillId="9" borderId="13" xfId="0" applyFont="1" applyFill="1" applyBorder="1" applyAlignment="1">
      <alignment horizontal="center" vertical="center"/>
    </xf>
    <xf numFmtId="0" fontId="1" fillId="9" borderId="15" xfId="0" applyFont="1" applyFill="1" applyBorder="1" applyAlignment="1">
      <alignment horizontal="center" vertical="center"/>
    </xf>
    <xf numFmtId="0" fontId="1" fillId="9" borderId="21" xfId="0" applyFont="1" applyFill="1" applyBorder="1" applyAlignment="1">
      <alignment horizontal="center" vertical="center"/>
    </xf>
    <xf numFmtId="0" fontId="1" fillId="9" borderId="22" xfId="0" applyFont="1" applyFill="1" applyBorder="1" applyAlignment="1">
      <alignment horizontal="center" vertical="center"/>
    </xf>
    <xf numFmtId="0" fontId="1" fillId="9" borderId="23" xfId="0" applyFont="1" applyFill="1" applyBorder="1" applyAlignment="1">
      <alignment horizontal="center" vertical="center"/>
    </xf>
    <xf numFmtId="0" fontId="1" fillId="9" borderId="24" xfId="0" applyFont="1" applyFill="1" applyBorder="1" applyAlignment="1">
      <alignment horizontal="center" vertical="center"/>
    </xf>
    <xf numFmtId="0" fontId="1" fillId="9" borderId="25" xfId="0" applyFont="1" applyFill="1" applyBorder="1" applyAlignment="1">
      <alignment horizontal="center" vertical="center"/>
    </xf>
    <xf numFmtId="0" fontId="44" fillId="0" borderId="3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4" fillId="0" borderId="3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19" fillId="7" borderId="61" xfId="0" applyFont="1" applyFill="1" applyBorder="1" applyAlignment="1">
      <alignment horizontal="center" vertical="center" wrapText="1"/>
    </xf>
    <xf numFmtId="0" fontId="19" fillId="7" borderId="62" xfId="0" applyFont="1" applyFill="1" applyBorder="1" applyAlignment="1">
      <alignment horizontal="center" vertical="center" wrapText="1"/>
    </xf>
    <xf numFmtId="0" fontId="20" fillId="7" borderId="61" xfId="0" applyFont="1" applyFill="1" applyBorder="1" applyAlignment="1">
      <alignment horizontal="center" vertical="center" wrapText="1"/>
    </xf>
    <xf numFmtId="0" fontId="20" fillId="7" borderId="62" xfId="0" applyFont="1" applyFill="1" applyBorder="1" applyAlignment="1">
      <alignment horizontal="center" vertical="center" wrapText="1"/>
    </xf>
    <xf numFmtId="0" fontId="20" fillId="7" borderId="63" xfId="0" applyFont="1" applyFill="1" applyBorder="1" applyAlignment="1">
      <alignment horizontal="center" vertical="center" wrapText="1"/>
    </xf>
    <xf numFmtId="0" fontId="19" fillId="7" borderId="63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</cellXfs>
  <cellStyles count="514">
    <cellStyle name="Comma" xfId="345" builtinId="3"/>
    <cellStyle name="Followed Hyperlink" xfId="42" builtinId="9" hidden="1"/>
    <cellStyle name="Followed Hyperlink" xfId="64" builtinId="9" hidden="1"/>
    <cellStyle name="Followed Hyperlink" xfId="12" builtinId="9" hidden="1"/>
    <cellStyle name="Followed Hyperlink" xfId="2" builtinId="9" hidden="1"/>
    <cellStyle name="Followed Hyperlink" xfId="16" builtinId="9" hidden="1"/>
    <cellStyle name="Followed Hyperlink" xfId="62" builtinId="9" hidden="1"/>
    <cellStyle name="Followed Hyperlink" xfId="44" builtinId="9" hidden="1"/>
    <cellStyle name="Followed Hyperlink" xfId="24" builtinId="9" hidden="1"/>
    <cellStyle name="Followed Hyperlink" xfId="94" builtinId="9" hidden="1"/>
    <cellStyle name="Followed Hyperlink" xfId="126" builtinId="9" hidden="1"/>
    <cellStyle name="Followed Hyperlink" xfId="158" builtinId="9" hidden="1"/>
    <cellStyle name="Followed Hyperlink" xfId="190" builtinId="9" hidden="1"/>
    <cellStyle name="Followed Hyperlink" xfId="222" builtinId="9" hidden="1"/>
    <cellStyle name="Followed Hyperlink" xfId="254" builtinId="9" hidden="1"/>
    <cellStyle name="Followed Hyperlink" xfId="286" builtinId="9" hidden="1"/>
    <cellStyle name="Followed Hyperlink" xfId="318" builtinId="9" hidden="1"/>
    <cellStyle name="Followed Hyperlink" xfId="351" builtinId="9" hidden="1"/>
    <cellStyle name="Followed Hyperlink" xfId="383" builtinId="9" hidden="1"/>
    <cellStyle name="Followed Hyperlink" xfId="415" builtinId="9" hidden="1"/>
    <cellStyle name="Followed Hyperlink" xfId="447" builtinId="9" hidden="1"/>
    <cellStyle name="Followed Hyperlink" xfId="479" builtinId="9" hidden="1"/>
    <cellStyle name="Followed Hyperlink" xfId="511" builtinId="9" hidden="1"/>
    <cellStyle name="Followed Hyperlink" xfId="485" builtinId="9" hidden="1"/>
    <cellStyle name="Followed Hyperlink" xfId="453" builtinId="9" hidden="1"/>
    <cellStyle name="Followed Hyperlink" xfId="421" builtinId="9" hidden="1"/>
    <cellStyle name="Followed Hyperlink" xfId="389" builtinId="9" hidden="1"/>
    <cellStyle name="Followed Hyperlink" xfId="357" builtinId="9" hidden="1"/>
    <cellStyle name="Followed Hyperlink" xfId="324" builtinId="9" hidden="1"/>
    <cellStyle name="Followed Hyperlink" xfId="292" builtinId="9" hidden="1"/>
    <cellStyle name="Followed Hyperlink" xfId="260" builtinId="9" hidden="1"/>
    <cellStyle name="Followed Hyperlink" xfId="228" builtinId="9" hidden="1"/>
    <cellStyle name="Followed Hyperlink" xfId="196" builtinId="9" hidden="1"/>
    <cellStyle name="Followed Hyperlink" xfId="128" builtinId="9" hidden="1"/>
    <cellStyle name="Followed Hyperlink" xfId="148" builtinId="9" hidden="1"/>
    <cellStyle name="Followed Hyperlink" xfId="168" builtinId="9" hidden="1"/>
    <cellStyle name="Followed Hyperlink" xfId="192" builtinId="9" hidden="1"/>
    <cellStyle name="Followed Hyperlink" xfId="140" builtinId="9" hidden="1"/>
    <cellStyle name="Followed Hyperlink" xfId="88" builtinId="9" hidden="1"/>
    <cellStyle name="Followed Hyperlink" xfId="92" builtinId="9" hidden="1"/>
    <cellStyle name="Followed Hyperlink" xfId="68" builtinId="9" hidden="1"/>
    <cellStyle name="Followed Hyperlink" xfId="76" builtinId="9" hidden="1"/>
    <cellStyle name="Followed Hyperlink" xfId="96" builtinId="9" hidden="1"/>
    <cellStyle name="Followed Hyperlink" xfId="124" builtinId="9" hidden="1"/>
    <cellStyle name="Followed Hyperlink" xfId="188" builtinId="9" hidden="1"/>
    <cellStyle name="Followed Hyperlink" xfId="176" builtinId="9" hidden="1"/>
    <cellStyle name="Followed Hyperlink" xfId="152" builtinId="9" hidden="1"/>
    <cellStyle name="Followed Hyperlink" xfId="132" builtinId="9" hidden="1"/>
    <cellStyle name="Followed Hyperlink" xfId="112" builtinId="9" hidden="1"/>
    <cellStyle name="Followed Hyperlink" xfId="220" builtinId="9" hidden="1"/>
    <cellStyle name="Followed Hyperlink" xfId="252" builtinId="9" hidden="1"/>
    <cellStyle name="Followed Hyperlink" xfId="284" builtinId="9" hidden="1"/>
    <cellStyle name="Followed Hyperlink" xfId="316" builtinId="9" hidden="1"/>
    <cellStyle name="Followed Hyperlink" xfId="349" builtinId="9" hidden="1"/>
    <cellStyle name="Followed Hyperlink" xfId="381" builtinId="9" hidden="1"/>
    <cellStyle name="Followed Hyperlink" xfId="413" builtinId="9" hidden="1"/>
    <cellStyle name="Followed Hyperlink" xfId="445" builtinId="9" hidden="1"/>
    <cellStyle name="Followed Hyperlink" xfId="477" builtinId="9" hidden="1"/>
    <cellStyle name="Followed Hyperlink" xfId="509" builtinId="9" hidden="1"/>
    <cellStyle name="Followed Hyperlink" xfId="487" builtinId="9" hidden="1"/>
    <cellStyle name="Followed Hyperlink" xfId="455" builtinId="9" hidden="1"/>
    <cellStyle name="Followed Hyperlink" xfId="423" builtinId="9" hidden="1"/>
    <cellStyle name="Followed Hyperlink" xfId="391" builtinId="9" hidden="1"/>
    <cellStyle name="Followed Hyperlink" xfId="359" builtinId="9" hidden="1"/>
    <cellStyle name="Followed Hyperlink" xfId="326" builtinId="9" hidden="1"/>
    <cellStyle name="Followed Hyperlink" xfId="294" builtinId="9" hidden="1"/>
    <cellStyle name="Followed Hyperlink" xfId="262" builtinId="9" hidden="1"/>
    <cellStyle name="Followed Hyperlink" xfId="230" builtinId="9" hidden="1"/>
    <cellStyle name="Followed Hyperlink" xfId="198" builtinId="9" hidden="1"/>
    <cellStyle name="Followed Hyperlink" xfId="166" builtinId="9" hidden="1"/>
    <cellStyle name="Followed Hyperlink" xfId="134" builtinId="9" hidden="1"/>
    <cellStyle name="Followed Hyperlink" xfId="102" builtinId="9" hidden="1"/>
    <cellStyle name="Followed Hyperlink" xfId="70" builtinId="9" hidden="1"/>
    <cellStyle name="Followed Hyperlink" xfId="40" builtinId="9" hidden="1"/>
    <cellStyle name="Followed Hyperlink" xfId="60" builtinId="9" hidden="1"/>
    <cellStyle name="Followed Hyperlink" xfId="10" builtinId="9" hidden="1"/>
    <cellStyle name="Followed Hyperlink" xfId="4" builtinId="9" hidden="1"/>
    <cellStyle name="Followed Hyperlink" xfId="18" builtinId="9" hidden="1"/>
    <cellStyle name="Followed Hyperlink" xfId="54" builtinId="9" hidden="1"/>
    <cellStyle name="Followed Hyperlink" xfId="48" builtinId="9" hidden="1"/>
    <cellStyle name="Followed Hyperlink" xfId="26" builtinId="9" hidden="1"/>
    <cellStyle name="Followed Hyperlink" xfId="90" builtinId="9" hidden="1"/>
    <cellStyle name="Followed Hyperlink" xfId="122" builtinId="9" hidden="1"/>
    <cellStyle name="Followed Hyperlink" xfId="154" builtinId="9" hidden="1"/>
    <cellStyle name="Followed Hyperlink" xfId="186" builtinId="9" hidden="1"/>
    <cellStyle name="Followed Hyperlink" xfId="218" builtinId="9" hidden="1"/>
    <cellStyle name="Followed Hyperlink" xfId="250" builtinId="9" hidden="1"/>
    <cellStyle name="Followed Hyperlink" xfId="282" builtinId="9" hidden="1"/>
    <cellStyle name="Followed Hyperlink" xfId="314" builtinId="9" hidden="1"/>
    <cellStyle name="Followed Hyperlink" xfId="347" builtinId="9" hidden="1"/>
    <cellStyle name="Followed Hyperlink" xfId="379" builtinId="9" hidden="1"/>
    <cellStyle name="Followed Hyperlink" xfId="411" builtinId="9" hidden="1"/>
    <cellStyle name="Followed Hyperlink" xfId="443" builtinId="9" hidden="1"/>
    <cellStyle name="Followed Hyperlink" xfId="475" builtinId="9" hidden="1"/>
    <cellStyle name="Followed Hyperlink" xfId="507" builtinId="9" hidden="1"/>
    <cellStyle name="Followed Hyperlink" xfId="489" builtinId="9" hidden="1"/>
    <cellStyle name="Followed Hyperlink" xfId="457" builtinId="9" hidden="1"/>
    <cellStyle name="Followed Hyperlink" xfId="296" builtinId="9" hidden="1"/>
    <cellStyle name="Followed Hyperlink" xfId="320" builtinId="9" hidden="1"/>
    <cellStyle name="Followed Hyperlink" xfId="336" builtinId="9" hidden="1"/>
    <cellStyle name="Followed Hyperlink" xfId="361" builtinId="9" hidden="1"/>
    <cellStyle name="Followed Hyperlink" xfId="385" builtinId="9" hidden="1"/>
    <cellStyle name="Followed Hyperlink" xfId="401" builtinId="9" hidden="1"/>
    <cellStyle name="Followed Hyperlink" xfId="425" builtinId="9" hidden="1"/>
    <cellStyle name="Followed Hyperlink" xfId="449" builtinId="9" hidden="1"/>
    <cellStyle name="Followed Hyperlink" xfId="409" builtinId="9" hidden="1"/>
    <cellStyle name="Followed Hyperlink" xfId="344" builtinId="9" hidden="1"/>
    <cellStyle name="Followed Hyperlink" xfId="280" builtinId="9" hidden="1"/>
    <cellStyle name="Followed Hyperlink" xfId="240" builtinId="9" hidden="1"/>
    <cellStyle name="Followed Hyperlink" xfId="264" builtinId="9" hidden="1"/>
    <cellStyle name="Followed Hyperlink" xfId="248" builtinId="9" hidden="1"/>
    <cellStyle name="Followed Hyperlink" xfId="224" builtinId="9" hidden="1"/>
    <cellStyle name="Followed Hyperlink" xfId="200" builtinId="9" hidden="1"/>
    <cellStyle name="Followed Hyperlink" xfId="208" builtinId="9" hidden="1"/>
    <cellStyle name="Followed Hyperlink" xfId="216" builtinId="9" hidden="1"/>
    <cellStyle name="Followed Hyperlink" xfId="272" builtinId="9" hidden="1"/>
    <cellStyle name="Followed Hyperlink" xfId="256" builtinId="9" hidden="1"/>
    <cellStyle name="Followed Hyperlink" xfId="232" builtinId="9" hidden="1"/>
    <cellStyle name="Followed Hyperlink" xfId="312" builtinId="9" hidden="1"/>
    <cellStyle name="Followed Hyperlink" xfId="377" builtinId="9" hidden="1"/>
    <cellStyle name="Followed Hyperlink" xfId="441" builtinId="9" hidden="1"/>
    <cellStyle name="Followed Hyperlink" xfId="433" builtinId="9" hidden="1"/>
    <cellStyle name="Followed Hyperlink" xfId="417" builtinId="9" hidden="1"/>
    <cellStyle name="Followed Hyperlink" xfId="393" builtinId="9" hidden="1"/>
    <cellStyle name="Followed Hyperlink" xfId="369" builtinId="9" hidden="1"/>
    <cellStyle name="Followed Hyperlink" xfId="353" builtinId="9" hidden="1"/>
    <cellStyle name="Followed Hyperlink" xfId="328" builtinId="9" hidden="1"/>
    <cellStyle name="Followed Hyperlink" xfId="304" builtinId="9" hidden="1"/>
    <cellStyle name="Followed Hyperlink" xfId="288" builtinId="9" hidden="1"/>
    <cellStyle name="Followed Hyperlink" xfId="473" builtinId="9" hidden="1"/>
    <cellStyle name="Followed Hyperlink" xfId="505" builtinId="9" hidden="1"/>
    <cellStyle name="Followed Hyperlink" xfId="491" builtinId="9" hidden="1"/>
    <cellStyle name="Followed Hyperlink" xfId="459" builtinId="9" hidden="1"/>
    <cellStyle name="Followed Hyperlink" xfId="427" builtinId="9" hidden="1"/>
    <cellStyle name="Followed Hyperlink" xfId="395" builtinId="9" hidden="1"/>
    <cellStyle name="Followed Hyperlink" xfId="363" builtinId="9" hidden="1"/>
    <cellStyle name="Followed Hyperlink" xfId="330" builtinId="9" hidden="1"/>
    <cellStyle name="Followed Hyperlink" xfId="298" builtinId="9" hidden="1"/>
    <cellStyle name="Followed Hyperlink" xfId="266" builtinId="9" hidden="1"/>
    <cellStyle name="Followed Hyperlink" xfId="234" builtinId="9" hidden="1"/>
    <cellStyle name="Followed Hyperlink" xfId="202" builtinId="9" hidden="1"/>
    <cellStyle name="Followed Hyperlink" xfId="170" builtinId="9" hidden="1"/>
    <cellStyle name="Followed Hyperlink" xfId="138" builtinId="9" hidden="1"/>
    <cellStyle name="Followed Hyperlink" xfId="106" builtinId="9" hidden="1"/>
    <cellStyle name="Followed Hyperlink" xfId="74" builtinId="9" hidden="1"/>
    <cellStyle name="Followed Hyperlink" xfId="36" builtinId="9" hidden="1"/>
    <cellStyle name="Followed Hyperlink" xfId="58" builtinId="9" hidden="1"/>
    <cellStyle name="Followed Hyperlink" xfId="22" builtinId="9" hidden="1"/>
    <cellStyle name="Followed Hyperlink" xfId="8" builtinId="9" hidden="1"/>
    <cellStyle name="Followed Hyperlink" xfId="20" builtinId="9" hidden="1"/>
    <cellStyle name="Followed Hyperlink" xfId="46" builtinId="9" hidden="1"/>
    <cellStyle name="Followed Hyperlink" xfId="50" builtinId="9" hidden="1"/>
    <cellStyle name="Followed Hyperlink" xfId="28" builtinId="9" hidden="1"/>
    <cellStyle name="Followed Hyperlink" xfId="86" builtinId="9" hidden="1"/>
    <cellStyle name="Followed Hyperlink" xfId="118" builtinId="9" hidden="1"/>
    <cellStyle name="Followed Hyperlink" xfId="150" builtinId="9" hidden="1"/>
    <cellStyle name="Followed Hyperlink" xfId="182" builtinId="9" hidden="1"/>
    <cellStyle name="Followed Hyperlink" xfId="214" builtinId="9" hidden="1"/>
    <cellStyle name="Followed Hyperlink" xfId="246" builtinId="9" hidden="1"/>
    <cellStyle name="Followed Hyperlink" xfId="278" builtinId="9" hidden="1"/>
    <cellStyle name="Followed Hyperlink" xfId="310" builtinId="9" hidden="1"/>
    <cellStyle name="Followed Hyperlink" xfId="342" builtinId="9" hidden="1"/>
    <cellStyle name="Followed Hyperlink" xfId="375" builtinId="9" hidden="1"/>
    <cellStyle name="Followed Hyperlink" xfId="407" builtinId="9" hidden="1"/>
    <cellStyle name="Followed Hyperlink" xfId="439" builtinId="9" hidden="1"/>
    <cellStyle name="Followed Hyperlink" xfId="471" builtinId="9" hidden="1"/>
    <cellStyle name="Followed Hyperlink" xfId="503" builtinId="9" hidden="1"/>
    <cellStyle name="Followed Hyperlink" xfId="493" builtinId="9" hidden="1"/>
    <cellStyle name="Followed Hyperlink" xfId="461" builtinId="9" hidden="1"/>
    <cellStyle name="Followed Hyperlink" xfId="429" builtinId="9" hidden="1"/>
    <cellStyle name="Followed Hyperlink" xfId="397" builtinId="9" hidden="1"/>
    <cellStyle name="Followed Hyperlink" xfId="365" builtinId="9" hidden="1"/>
    <cellStyle name="Followed Hyperlink" xfId="332" builtinId="9" hidden="1"/>
    <cellStyle name="Followed Hyperlink" xfId="300" builtinId="9" hidden="1"/>
    <cellStyle name="Followed Hyperlink" xfId="268" builtinId="9" hidden="1"/>
    <cellStyle name="Followed Hyperlink" xfId="236" builtinId="9" hidden="1"/>
    <cellStyle name="Followed Hyperlink" xfId="204" builtinId="9" hidden="1"/>
    <cellStyle name="Followed Hyperlink" xfId="120" builtinId="9" hidden="1"/>
    <cellStyle name="Followed Hyperlink" xfId="144" builtinId="9" hidden="1"/>
    <cellStyle name="Followed Hyperlink" xfId="164" builtinId="9" hidden="1"/>
    <cellStyle name="Followed Hyperlink" xfId="184" builtinId="9" hidden="1"/>
    <cellStyle name="Followed Hyperlink" xfId="156" builtinId="9" hidden="1"/>
    <cellStyle name="Followed Hyperlink" xfId="84" builtinId="9" hidden="1"/>
    <cellStyle name="Followed Hyperlink" xfId="104" builtinId="9" hidden="1"/>
    <cellStyle name="Followed Hyperlink" xfId="72" builtinId="9" hidden="1"/>
    <cellStyle name="Followed Hyperlink" xfId="80" builtinId="9" hidden="1"/>
    <cellStyle name="Followed Hyperlink" xfId="100" builtinId="9" hidden="1"/>
    <cellStyle name="Followed Hyperlink" xfId="108" builtinId="9" hidden="1"/>
    <cellStyle name="Followed Hyperlink" xfId="172" builtinId="9" hidden="1"/>
    <cellStyle name="Followed Hyperlink" xfId="180" builtinId="9" hidden="1"/>
    <cellStyle name="Followed Hyperlink" xfId="160" builtinId="9" hidden="1"/>
    <cellStyle name="Followed Hyperlink" xfId="136" builtinId="9" hidden="1"/>
    <cellStyle name="Followed Hyperlink" xfId="116" builtinId="9" hidden="1"/>
    <cellStyle name="Followed Hyperlink" xfId="212" builtinId="9" hidden="1"/>
    <cellStyle name="Followed Hyperlink" xfId="244" builtinId="9" hidden="1"/>
    <cellStyle name="Followed Hyperlink" xfId="276" builtinId="9" hidden="1"/>
    <cellStyle name="Followed Hyperlink" xfId="308" builtinId="9" hidden="1"/>
    <cellStyle name="Followed Hyperlink" xfId="340" builtinId="9" hidden="1"/>
    <cellStyle name="Followed Hyperlink" xfId="373" builtinId="9" hidden="1"/>
    <cellStyle name="Followed Hyperlink" xfId="405" builtinId="9" hidden="1"/>
    <cellStyle name="Followed Hyperlink" xfId="437" builtinId="9" hidden="1"/>
    <cellStyle name="Followed Hyperlink" xfId="469" builtinId="9" hidden="1"/>
    <cellStyle name="Followed Hyperlink" xfId="501" builtinId="9" hidden="1"/>
    <cellStyle name="Followed Hyperlink" xfId="495" builtinId="9" hidden="1"/>
    <cellStyle name="Followed Hyperlink" xfId="463" builtinId="9" hidden="1"/>
    <cellStyle name="Followed Hyperlink" xfId="431" builtinId="9" hidden="1"/>
    <cellStyle name="Followed Hyperlink" xfId="399" builtinId="9" hidden="1"/>
    <cellStyle name="Followed Hyperlink" xfId="367" builtinId="9" hidden="1"/>
    <cellStyle name="Followed Hyperlink" xfId="334" builtinId="9" hidden="1"/>
    <cellStyle name="Followed Hyperlink" xfId="302" builtinId="9" hidden="1"/>
    <cellStyle name="Followed Hyperlink" xfId="270" builtinId="9" hidden="1"/>
    <cellStyle name="Followed Hyperlink" xfId="238" builtinId="9" hidden="1"/>
    <cellStyle name="Followed Hyperlink" xfId="206" builtinId="9" hidden="1"/>
    <cellStyle name="Followed Hyperlink" xfId="174" builtinId="9" hidden="1"/>
    <cellStyle name="Followed Hyperlink" xfId="142" builtinId="9" hidden="1"/>
    <cellStyle name="Followed Hyperlink" xfId="110" builtinId="9" hidden="1"/>
    <cellStyle name="Followed Hyperlink" xfId="78" builtinId="9" hidden="1"/>
    <cellStyle name="Followed Hyperlink" xfId="34" builtinId="9" hidden="1"/>
    <cellStyle name="Followed Hyperlink" xfId="56" builtinId="9" hidden="1"/>
    <cellStyle name="Followed Hyperlink" xfId="30" builtinId="9" hidden="1"/>
    <cellStyle name="Followed Hyperlink" xfId="6" builtinId="9" hidden="1"/>
    <cellStyle name="Followed Hyperlink" xfId="14" builtinId="9" hidden="1"/>
    <cellStyle name="Followed Hyperlink" xfId="38" builtinId="9" hidden="1"/>
    <cellStyle name="Followed Hyperlink" xfId="52" builtinId="9" hidden="1"/>
    <cellStyle name="Followed Hyperlink" xfId="32" builtinId="9" hidden="1"/>
    <cellStyle name="Followed Hyperlink" xfId="387" builtinId="9" hidden="1"/>
    <cellStyle name="Followed Hyperlink" xfId="371" builtinId="9" hidden="1"/>
    <cellStyle name="Followed Hyperlink" xfId="355" builtinId="9" hidden="1"/>
    <cellStyle name="Followed Hyperlink" xfId="322" builtinId="9" hidden="1"/>
    <cellStyle name="Followed Hyperlink" xfId="306" builtinId="9" hidden="1"/>
    <cellStyle name="Followed Hyperlink" xfId="290" builtinId="9" hidden="1"/>
    <cellStyle name="Followed Hyperlink" xfId="258" builtinId="9" hidden="1"/>
    <cellStyle name="Followed Hyperlink" xfId="242" builtinId="9" hidden="1"/>
    <cellStyle name="Followed Hyperlink" xfId="226" builtinId="9" hidden="1"/>
    <cellStyle name="Followed Hyperlink" xfId="194" builtinId="9" hidden="1"/>
    <cellStyle name="Followed Hyperlink" xfId="178" builtinId="9" hidden="1"/>
    <cellStyle name="Followed Hyperlink" xfId="162" builtinId="9" hidden="1"/>
    <cellStyle name="Followed Hyperlink" xfId="130" builtinId="9" hidden="1"/>
    <cellStyle name="Followed Hyperlink" xfId="114" builtinId="9" hidden="1"/>
    <cellStyle name="Followed Hyperlink" xfId="98" builtinId="9" hidden="1"/>
    <cellStyle name="Followed Hyperlink" xfId="66" builtinId="9" hidden="1"/>
    <cellStyle name="Followed Hyperlink" xfId="82" builtinId="9" hidden="1"/>
    <cellStyle name="Followed Hyperlink" xfId="146" builtinId="9" hidden="1"/>
    <cellStyle name="Followed Hyperlink" xfId="210" builtinId="9" hidden="1"/>
    <cellStyle name="Followed Hyperlink" xfId="274" builtinId="9" hidden="1"/>
    <cellStyle name="Followed Hyperlink" xfId="338" builtinId="9" hidden="1"/>
    <cellStyle name="Followed Hyperlink" xfId="403" builtinId="9" hidden="1"/>
    <cellStyle name="Followed Hyperlink" xfId="499" builtinId="9" hidden="1"/>
    <cellStyle name="Followed Hyperlink" xfId="483" builtinId="9" hidden="1"/>
    <cellStyle name="Followed Hyperlink" xfId="451" builtinId="9" hidden="1"/>
    <cellStyle name="Followed Hyperlink" xfId="435" builtinId="9" hidden="1"/>
    <cellStyle name="Followed Hyperlink" xfId="419" builtinId="9" hidden="1"/>
    <cellStyle name="Followed Hyperlink" xfId="467" builtinId="9" hidden="1"/>
    <cellStyle name="Followed Hyperlink" xfId="497" builtinId="9" hidden="1"/>
    <cellStyle name="Followed Hyperlink" xfId="513" builtinId="9" hidden="1"/>
    <cellStyle name="Followed Hyperlink" xfId="481" builtinId="9" hidden="1"/>
    <cellStyle name="Followed Hyperlink" xfId="465" builtinId="9" hidden="1"/>
    <cellStyle name="Hyperlink" xfId="291" builtinId="8" hidden="1"/>
    <cellStyle name="Hyperlink" xfId="293" builtinId="8" hidden="1"/>
    <cellStyle name="Hyperlink" xfId="301" builtinId="8" hidden="1"/>
    <cellStyle name="Hyperlink" xfId="307" builtinId="8" hidden="1"/>
    <cellStyle name="Hyperlink" xfId="303" builtinId="8" hidden="1"/>
    <cellStyle name="Hyperlink" xfId="223" builtinId="8" hidden="1"/>
    <cellStyle name="Hyperlink" xfId="227" builtinId="8" hidden="1"/>
    <cellStyle name="Hyperlink" xfId="231" builtinId="8" hidden="1"/>
    <cellStyle name="Hyperlink" xfId="237" builtinId="8" hidden="1"/>
    <cellStyle name="Hyperlink" xfId="243" builtinId="8" hidden="1"/>
    <cellStyle name="Hyperlink" xfId="245" builtinId="8" hidden="1"/>
    <cellStyle name="Hyperlink" xfId="213" builtinId="8" hidden="1"/>
    <cellStyle name="Hyperlink" xfId="215" builtinId="8" hidden="1"/>
    <cellStyle name="Hyperlink" xfId="219" builtinId="8" hidden="1"/>
    <cellStyle name="Hyperlink" xfId="199" builtinId="8" hidden="1"/>
    <cellStyle name="Hyperlink" xfId="197" builtinId="8" hidden="1"/>
    <cellStyle name="Hyperlink" xfId="203" builtinId="8" hidden="1"/>
    <cellStyle name="Hyperlink" xfId="239" builtinId="8" hidden="1"/>
    <cellStyle name="Hyperlink" xfId="229" builtinId="8" hidden="1"/>
    <cellStyle name="Hyperlink" xfId="261" builtinId="8" hidden="1"/>
    <cellStyle name="Hyperlink" xfId="287" builtinId="8" hidden="1"/>
    <cellStyle name="Hyperlink" xfId="277" builtinId="8" hidden="1"/>
    <cellStyle name="Hyperlink" xfId="267" builtinId="8" hidden="1"/>
    <cellStyle name="Hyperlink" xfId="348" builtinId="8" hidden="1"/>
    <cellStyle name="Hyperlink" xfId="432" builtinId="8" hidden="1"/>
    <cellStyle name="Hyperlink" xfId="448" builtinId="8" hidden="1"/>
    <cellStyle name="Hyperlink" xfId="424" builtinId="8" hidden="1"/>
    <cellStyle name="Hyperlink" xfId="414" builtinId="8" hidden="1"/>
    <cellStyle name="Hyperlink" xfId="400" builtinId="8" hidden="1"/>
    <cellStyle name="Hyperlink" xfId="376" builtinId="8" hidden="1"/>
    <cellStyle name="Hyperlink" xfId="364" builtinId="8" hidden="1"/>
    <cellStyle name="Hyperlink" xfId="352" builtinId="8" hidden="1"/>
    <cellStyle name="Hyperlink" xfId="327" builtinId="8" hidden="1"/>
    <cellStyle name="Hyperlink" xfId="315" builtinId="8" hidden="1"/>
    <cellStyle name="Hyperlink" xfId="476" builtinId="8" hidden="1"/>
    <cellStyle name="Hyperlink" xfId="370" builtinId="8" hidden="1"/>
    <cellStyle name="Hyperlink" xfId="241" builtinId="8" hidden="1"/>
    <cellStyle name="Hyperlink" xfId="107" builtinId="8" hidden="1"/>
    <cellStyle name="Hyperlink" xfId="181" builtinId="8" hidden="1"/>
    <cellStyle name="Hyperlink" xfId="43" builtinId="8" hidden="1"/>
    <cellStyle name="Hyperlink" xfId="77" builtinId="8" hidden="1"/>
    <cellStyle name="Hyperlink" xfId="7" builtinId="8" hidden="1"/>
    <cellStyle name="Hyperlink" xfId="9" builtinId="8" hidden="1"/>
    <cellStyle name="Hyperlink" xfId="29" builtinId="8" hidden="1"/>
    <cellStyle name="Hyperlink" xfId="75" builtinId="8" hidden="1"/>
    <cellStyle name="Hyperlink" xfId="225" builtinId="8" hidden="1"/>
    <cellStyle name="Hyperlink" xfId="217" builtinId="8" hidden="1"/>
    <cellStyle name="Hyperlink" xfId="85" builtinId="8" hidden="1"/>
    <cellStyle name="Hyperlink" xfId="87" builtinId="8" hidden="1"/>
    <cellStyle name="Hyperlink" xfId="91" builtinId="8" hidden="1"/>
    <cellStyle name="Hyperlink" xfId="101" builtinId="8" hidden="1"/>
    <cellStyle name="Hyperlink" xfId="103" builtinId="8" hidden="1"/>
    <cellStyle name="Hyperlink" xfId="105" builtinId="8" hidden="1"/>
    <cellStyle name="Hyperlink" xfId="111" builtinId="8" hidden="1"/>
    <cellStyle name="Hyperlink" xfId="115" builtinId="8" hidden="1"/>
    <cellStyle name="Hyperlink" xfId="121" builtinId="8" hidden="1"/>
    <cellStyle name="Hyperlink" xfId="127" builtinId="8" hidden="1"/>
    <cellStyle name="Hyperlink" xfId="131" builtinId="8" hidden="1"/>
    <cellStyle name="Hyperlink" xfId="133" builtinId="8" hidden="1"/>
    <cellStyle name="Hyperlink" xfId="139" builtinId="8" hidden="1"/>
    <cellStyle name="Hyperlink" xfId="147" builtinId="8" hidden="1"/>
    <cellStyle name="Hyperlink" xfId="149" builtinId="8" hidden="1"/>
    <cellStyle name="Hyperlink" xfId="155" builtinId="8" hidden="1"/>
    <cellStyle name="Hyperlink" xfId="157" builtinId="8" hidden="1"/>
    <cellStyle name="Hyperlink" xfId="159" builtinId="8" hidden="1"/>
    <cellStyle name="Hyperlink" xfId="169" builtinId="8" hidden="1"/>
    <cellStyle name="Hyperlink" xfId="173" builtinId="8" hidden="1"/>
    <cellStyle name="Hyperlink" xfId="175" builtinId="8" hidden="1"/>
    <cellStyle name="Hyperlink" xfId="183" builtinId="8" hidden="1"/>
    <cellStyle name="Hyperlink" xfId="185" builtinId="8" hidden="1"/>
    <cellStyle name="Hyperlink" xfId="187" builtinId="8" hidden="1"/>
    <cellStyle name="Hyperlink" xfId="193" builtinId="8" hidden="1"/>
    <cellStyle name="Hyperlink" xfId="161" builtinId="8" hidden="1"/>
    <cellStyle name="Hyperlink" xfId="145" builtinId="8" hidden="1"/>
    <cellStyle name="Hyperlink" xfId="97" builtinId="8" hidden="1"/>
    <cellStyle name="Hyperlink" xfId="39" builtinId="8" hidden="1"/>
    <cellStyle name="Hyperlink" xfId="45" builtinId="8" hidden="1"/>
    <cellStyle name="Hyperlink" xfId="51" builtinId="8" hidden="1"/>
    <cellStyle name="Hyperlink" xfId="55" builtinId="8" hidden="1"/>
    <cellStyle name="Hyperlink" xfId="57" builtinId="8" hidden="1"/>
    <cellStyle name="Hyperlink" xfId="63" builtinId="8" hidden="1"/>
    <cellStyle name="Hyperlink" xfId="67" builtinId="8" hidden="1"/>
    <cellStyle name="Hyperlink" xfId="65" builtinId="8" hidden="1"/>
    <cellStyle name="Hyperlink" xfId="191" builtinId="8" hidden="1"/>
    <cellStyle name="Hyperlink" xfId="167" builtinId="8" hidden="1"/>
    <cellStyle name="Hyperlink" xfId="141" builtinId="8" hidden="1"/>
    <cellStyle name="Hyperlink" xfId="93" builtinId="8" hidden="1"/>
    <cellStyle name="Hyperlink" xfId="474" builtinId="8" hidden="1"/>
    <cellStyle name="Hyperlink" xfId="458" builtinId="8" hidden="1"/>
    <cellStyle name="Hyperlink" xfId="442" builtinId="8" hidden="1"/>
    <cellStyle name="Hyperlink" xfId="426" builtinId="8" hidden="1"/>
    <cellStyle name="Hyperlink" xfId="410" builtinId="8" hidden="1"/>
    <cellStyle name="Hyperlink" xfId="386" builtinId="8" hidden="1"/>
    <cellStyle name="Hyperlink" xfId="378" builtinId="8" hidden="1"/>
    <cellStyle name="Hyperlink" xfId="362" builtinId="8" hidden="1"/>
    <cellStyle name="Hyperlink" xfId="346" builtinId="8" hidden="1"/>
    <cellStyle name="Hyperlink" xfId="329" builtinId="8" hidden="1"/>
    <cellStyle name="Hyperlink" xfId="321" builtinId="8" hidden="1"/>
    <cellStyle name="Hyperlink" xfId="297" builtinId="8" hidden="1"/>
    <cellStyle name="Hyperlink" xfId="289" builtinId="8" hidden="1"/>
    <cellStyle name="Hyperlink" xfId="281" builtinId="8" hidden="1"/>
    <cellStyle name="Hyperlink" xfId="257" builtinId="8" hidden="1"/>
    <cellStyle name="Hyperlink" xfId="233" builtinId="8" hidden="1"/>
    <cellStyle name="Hyperlink" xfId="249" builtinId="8" hidden="1"/>
    <cellStyle name="Hyperlink" xfId="492" builtinId="8" hidden="1"/>
    <cellStyle name="Hyperlink" xfId="494" builtinId="8" hidden="1"/>
    <cellStyle name="Hyperlink" xfId="500" builtinId="8" hidden="1"/>
    <cellStyle name="Hyperlink" xfId="504" builtinId="8" hidden="1"/>
    <cellStyle name="Hyperlink" xfId="510" builtinId="8" hidden="1"/>
    <cellStyle name="Hyperlink" xfId="512" builtinId="8" hidden="1"/>
    <cellStyle name="Hyperlink" xfId="490" builtinId="8" hidden="1"/>
    <cellStyle name="Hyperlink" xfId="482" builtinId="8" hidden="1"/>
    <cellStyle name="Hyperlink" xfId="472" builtinId="8" hidden="1"/>
    <cellStyle name="Hyperlink" xfId="480" builtinId="8" hidden="1"/>
    <cellStyle name="Hyperlink" xfId="484" builtinId="8" hidden="1"/>
    <cellStyle name="Hyperlink" xfId="488" builtinId="8" hidden="1"/>
    <cellStyle name="Hyperlink" xfId="470" builtinId="8" hidden="1"/>
    <cellStyle name="Hyperlink" xfId="462" builtinId="8" hidden="1"/>
    <cellStyle name="Hyperlink" xfId="460" builtinId="8" hidden="1"/>
    <cellStyle name="Hyperlink" xfId="468" builtinId="8" hidden="1"/>
    <cellStyle name="Hyperlink" xfId="478" builtinId="8" hidden="1"/>
    <cellStyle name="Hyperlink" xfId="506" builtinId="8" hidden="1"/>
    <cellStyle name="Hyperlink" xfId="502" builtinId="8" hidden="1"/>
    <cellStyle name="Hyperlink" xfId="418" builtinId="8" hidden="1"/>
    <cellStyle name="Hyperlink" xfId="265" builtinId="8" hidden="1"/>
    <cellStyle name="Hyperlink" xfId="313" builtinId="8" hidden="1"/>
    <cellStyle name="Hyperlink" xfId="354" builtinId="8" hidden="1"/>
    <cellStyle name="Hyperlink" xfId="394" builtinId="8" hidden="1"/>
    <cellStyle name="Hyperlink" xfId="450" builtinId="8" hidden="1"/>
    <cellStyle name="Hyperlink" xfId="119" builtinId="8" hidden="1"/>
    <cellStyle name="Hyperlink" xfId="41" builtinId="8" hidden="1"/>
    <cellStyle name="Hyperlink" xfId="59" builtinId="8" hidden="1"/>
    <cellStyle name="Hyperlink" xfId="47" builtinId="8" hidden="1"/>
    <cellStyle name="Hyperlink" xfId="129" builtinId="8" hidden="1"/>
    <cellStyle name="Hyperlink" xfId="195" builtinId="8" hidden="1"/>
    <cellStyle name="Hyperlink" xfId="179" builtinId="8" hidden="1"/>
    <cellStyle name="Hyperlink" xfId="165" builtinId="8" hidden="1"/>
    <cellStyle name="Hyperlink" xfId="151" builtinId="8" hidden="1"/>
    <cellStyle name="Hyperlink" xfId="137" builtinId="8" hidden="1"/>
    <cellStyle name="Hyperlink" xfId="123" builtinId="8" hidden="1"/>
    <cellStyle name="Hyperlink" xfId="109" builtinId="8" hidden="1"/>
    <cellStyle name="Hyperlink" xfId="95" builtinId="8" hidden="1"/>
    <cellStyle name="Hyperlink" xfId="201" builtinId="8" hidden="1"/>
    <cellStyle name="Hyperlink" xfId="19" builtinId="8" hidden="1"/>
    <cellStyle name="Hyperlink" xfId="11" builtinId="8" hidden="1"/>
    <cellStyle name="Hyperlink" xfId="143" builtinId="8" hidden="1"/>
    <cellStyle name="Hyperlink" xfId="498" builtinId="8" hidden="1"/>
    <cellStyle name="Hyperlink" xfId="339" builtinId="8" hidden="1"/>
    <cellStyle name="Hyperlink" xfId="388" builtinId="8" hidden="1"/>
    <cellStyle name="Hyperlink" xfId="438" builtinId="8" hidden="1"/>
    <cellStyle name="Hyperlink" xfId="253" builtinId="8" hidden="1"/>
    <cellStyle name="Hyperlink" xfId="299" builtinId="8" hidden="1"/>
    <cellStyle name="Hyperlink" xfId="211" builtinId="8" hidden="1"/>
    <cellStyle name="Hyperlink" xfId="205" builtinId="8" hidden="1"/>
    <cellStyle name="Hyperlink" xfId="207" builtinId="8" hidden="1"/>
    <cellStyle name="Hyperlink" xfId="235" builtinId="8" hidden="1"/>
    <cellStyle name="Hyperlink" xfId="221" builtinId="8" hidden="1"/>
    <cellStyle name="Hyperlink" xfId="295" builtinId="8" hidden="1"/>
    <cellStyle name="Hyperlink" xfId="496" builtinId="8" hidden="1"/>
    <cellStyle name="Hyperlink" xfId="486" builtinId="8" hidden="1"/>
    <cellStyle name="Hyperlink" xfId="464" builtinId="8" hidden="1"/>
    <cellStyle name="Hyperlink" xfId="309" builtinId="8" hidden="1"/>
    <cellStyle name="Hyperlink" xfId="311" builtinId="8" hidden="1"/>
    <cellStyle name="Hyperlink" xfId="317" builtinId="8" hidden="1"/>
    <cellStyle name="Hyperlink" xfId="323" builtinId="8" hidden="1"/>
    <cellStyle name="Hyperlink" xfId="331" builtinId="8" hidden="1"/>
    <cellStyle name="Hyperlink" xfId="333" builtinId="8" hidden="1"/>
    <cellStyle name="Hyperlink" xfId="335" builtinId="8" hidden="1"/>
    <cellStyle name="Hyperlink" xfId="341" builtinId="8" hidden="1"/>
    <cellStyle name="Hyperlink" xfId="343" builtinId="8" hidden="1"/>
    <cellStyle name="Hyperlink" xfId="350" builtinId="8" hidden="1"/>
    <cellStyle name="Hyperlink" xfId="358" builtinId="8" hidden="1"/>
    <cellStyle name="Hyperlink" xfId="360" builtinId="8" hidden="1"/>
    <cellStyle name="Hyperlink" xfId="366" builtinId="8" hidden="1"/>
    <cellStyle name="Hyperlink" xfId="372" builtinId="8" hidden="1"/>
    <cellStyle name="Hyperlink" xfId="374" builtinId="8" hidden="1"/>
    <cellStyle name="Hyperlink" xfId="380" builtinId="8" hidden="1"/>
    <cellStyle name="Hyperlink" xfId="382" builtinId="8" hidden="1"/>
    <cellStyle name="Hyperlink" xfId="392" builtinId="8" hidden="1"/>
    <cellStyle name="Hyperlink" xfId="396" builtinId="8" hidden="1"/>
    <cellStyle name="Hyperlink" xfId="398" builtinId="8" hidden="1"/>
    <cellStyle name="Hyperlink" xfId="404" builtinId="8" hidden="1"/>
    <cellStyle name="Hyperlink" xfId="406" builtinId="8" hidden="1"/>
    <cellStyle name="Hyperlink" xfId="408" builtinId="8" hidden="1"/>
    <cellStyle name="Hyperlink" xfId="416" builtinId="8" hidden="1"/>
    <cellStyle name="Hyperlink" xfId="422" builtinId="8" hidden="1"/>
    <cellStyle name="Hyperlink" xfId="428" builtinId="8" hidden="1"/>
    <cellStyle name="Hyperlink" xfId="430" builtinId="8" hidden="1"/>
    <cellStyle name="Hyperlink" xfId="436" builtinId="8" hidden="1"/>
    <cellStyle name="Hyperlink" xfId="440" builtinId="8" hidden="1"/>
    <cellStyle name="Hyperlink" xfId="444" builtinId="8" hidden="1"/>
    <cellStyle name="Hyperlink" xfId="446" builtinId="8" hidden="1"/>
    <cellStyle name="Hyperlink" xfId="456" builtinId="8" hidden="1"/>
    <cellStyle name="Hyperlink" xfId="454" builtinId="8" hidden="1"/>
    <cellStyle name="Hyperlink" xfId="412" builtinId="8" hidden="1"/>
    <cellStyle name="Hyperlink" xfId="390" builtinId="8" hidden="1"/>
    <cellStyle name="Hyperlink" xfId="368" builtinId="8" hidden="1"/>
    <cellStyle name="Hyperlink" xfId="325" builtinId="8" hidden="1"/>
    <cellStyle name="Hyperlink" xfId="247" builtinId="8" hidden="1"/>
    <cellStyle name="Hyperlink" xfId="255" builtinId="8" hidden="1"/>
    <cellStyle name="Hyperlink" xfId="259" builtinId="8" hidden="1"/>
    <cellStyle name="Hyperlink" xfId="263" builtinId="8" hidden="1"/>
    <cellStyle name="Hyperlink" xfId="269" builtinId="8" hidden="1"/>
    <cellStyle name="Hyperlink" xfId="271" builtinId="8" hidden="1"/>
    <cellStyle name="Hyperlink" xfId="275" builtinId="8" hidden="1"/>
    <cellStyle name="Hyperlink" xfId="279" builtinId="8" hidden="1"/>
    <cellStyle name="Hyperlink" xfId="285" builtinId="8" hidden="1"/>
    <cellStyle name="Hyperlink" xfId="283" builtinId="8" hidden="1"/>
    <cellStyle name="Hyperlink" xfId="251" builtinId="8" hidden="1"/>
    <cellStyle name="Hyperlink" xfId="452" builtinId="8" hidden="1"/>
    <cellStyle name="Hyperlink" xfId="420" builtinId="8" hidden="1"/>
    <cellStyle name="Hyperlink" xfId="384" builtinId="8" hidden="1"/>
    <cellStyle name="Hyperlink" xfId="356" builtinId="8" hidden="1"/>
    <cellStyle name="Hyperlink" xfId="319" builtinId="8" hidden="1"/>
    <cellStyle name="Hyperlink" xfId="49" builtinId="8" hidden="1"/>
    <cellStyle name="Hyperlink" xfId="69" builtinId="8" hidden="1"/>
    <cellStyle name="Hyperlink" xfId="61" builtinId="8" hidden="1"/>
    <cellStyle name="Hyperlink" xfId="53" builtinId="8" hidden="1"/>
    <cellStyle name="Hyperlink" xfId="113" builtinId="8" hidden="1"/>
    <cellStyle name="Hyperlink" xfId="189" builtinId="8" hidden="1"/>
    <cellStyle name="Hyperlink" xfId="171" builtinId="8" hidden="1"/>
    <cellStyle name="Hyperlink" xfId="163" builtinId="8" hidden="1"/>
    <cellStyle name="Hyperlink" xfId="153" builtinId="8" hidden="1"/>
    <cellStyle name="Hyperlink" xfId="135" builtinId="8" hidden="1"/>
    <cellStyle name="Hyperlink" xfId="125" builtinId="8" hidden="1"/>
    <cellStyle name="Hyperlink" xfId="117" builtinId="8" hidden="1"/>
    <cellStyle name="Hyperlink" xfId="99" builtinId="8" hidden="1"/>
    <cellStyle name="Hyperlink" xfId="89" builtinId="8" hidden="1"/>
    <cellStyle name="Hyperlink" xfId="209" builtinId="8" hidden="1"/>
    <cellStyle name="Hyperlink" xfId="273" builtinId="8" hidden="1"/>
    <cellStyle name="Hyperlink" xfId="305" builtinId="8" hidden="1"/>
    <cellStyle name="Hyperlink" xfId="337" builtinId="8" hidden="1"/>
    <cellStyle name="Hyperlink" xfId="402" builtinId="8" hidden="1"/>
    <cellStyle name="Hyperlink" xfId="434" builtinId="8" hidden="1"/>
    <cellStyle name="Hyperlink" xfId="508" builtinId="8" hidden="1"/>
    <cellStyle name="Hyperlink" xfId="466" builtinId="8" hidden="1"/>
    <cellStyle name="Hyperlink" xfId="177" builtinId="8" hidden="1"/>
    <cellStyle name="Hyperlink" xfId="35" builtinId="8" hidden="1"/>
    <cellStyle name="Hyperlink" xfId="37" builtinId="8" hidden="1"/>
    <cellStyle name="Hyperlink" xfId="13" builtinId="8" hidden="1"/>
    <cellStyle name="Hyperlink" xfId="15" builtinId="8" hidden="1"/>
    <cellStyle name="Hyperlink" xfId="17" builtinId="8" hidden="1"/>
    <cellStyle name="Hyperlink" xfId="3" builtinId="8" hidden="1"/>
    <cellStyle name="Hyperlink" xfId="1" builtinId="8" hidden="1"/>
    <cellStyle name="Hyperlink" xfId="5" builtinId="8" hidden="1"/>
    <cellStyle name="Hyperlink" xfId="33" builtinId="8" hidden="1"/>
    <cellStyle name="Hyperlink" xfId="25" builtinId="8" hidden="1"/>
    <cellStyle name="Hyperlink" xfId="81" builtinId="8" hidden="1"/>
    <cellStyle name="Hyperlink" xfId="21" builtinId="8" hidden="1"/>
    <cellStyle name="Hyperlink" xfId="23" builtinId="8" hidden="1"/>
    <cellStyle name="Hyperlink" xfId="27" builtinId="8" hidden="1"/>
    <cellStyle name="Hyperlink" xfId="31" builtinId="8" hidden="1"/>
    <cellStyle name="Hyperlink" xfId="79" builtinId="8" hidden="1"/>
    <cellStyle name="Hyperlink" xfId="83" builtinId="8" hidden="1"/>
    <cellStyle name="Hyperlink" xfId="73" builtinId="8" hidden="1"/>
    <cellStyle name="Hyperlink" xfId="7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18"/>
  <sheetViews>
    <sheetView topLeftCell="A56" zoomScale="80" zoomScaleNormal="80" zoomScalePageLayoutView="125" workbookViewId="0">
      <selection activeCell="C52" sqref="C52"/>
    </sheetView>
  </sheetViews>
  <sheetFormatPr defaultColWidth="10.7109375" defaultRowHeight="18.75" x14ac:dyDescent="0.25"/>
  <cols>
    <col min="1" max="1" width="5.140625" style="4" customWidth="1"/>
    <col min="2" max="2" width="16.28515625" style="42" customWidth="1"/>
    <col min="3" max="3" width="110.85546875" style="7" customWidth="1"/>
    <col min="4" max="4" width="9.85546875" style="4" customWidth="1"/>
    <col min="5" max="5" width="91.7109375" style="14" customWidth="1"/>
    <col min="6" max="8" width="10.7109375" style="5"/>
    <col min="9" max="9" width="14.140625" style="5" customWidth="1"/>
    <col min="10" max="10" width="10.7109375" style="5"/>
    <col min="11" max="11" width="10.7109375" style="114"/>
    <col min="12" max="16384" width="10.7109375" style="5"/>
  </cols>
  <sheetData>
    <row r="1" spans="1:9" ht="46.15" customHeight="1" thickBot="1" x14ac:dyDescent="0.3">
      <c r="C1" s="10" t="s">
        <v>392</v>
      </c>
      <c r="E1" s="10"/>
    </row>
    <row r="2" spans="1:9" ht="29.25" customHeight="1" thickBot="1" x14ac:dyDescent="0.3">
      <c r="A2" s="338"/>
      <c r="B2" s="335" t="s">
        <v>0</v>
      </c>
      <c r="C2" s="173" t="s">
        <v>408</v>
      </c>
      <c r="D2" s="183"/>
      <c r="E2" s="172" t="s">
        <v>1</v>
      </c>
      <c r="H2" s="139" t="s">
        <v>2</v>
      </c>
      <c r="I2" s="5" t="s">
        <v>3</v>
      </c>
    </row>
    <row r="3" spans="1:9" ht="26.1" customHeight="1" thickBot="1" x14ac:dyDescent="0.3">
      <c r="A3" s="339"/>
      <c r="B3" s="336"/>
      <c r="C3" s="174" t="s">
        <v>4</v>
      </c>
      <c r="D3" s="126" t="s">
        <v>5</v>
      </c>
      <c r="E3" s="130" t="s">
        <v>6</v>
      </c>
      <c r="F3" s="114" t="s">
        <v>7</v>
      </c>
      <c r="H3" s="140" t="s">
        <v>8</v>
      </c>
      <c r="I3" s="5" t="s">
        <v>9</v>
      </c>
    </row>
    <row r="4" spans="1:9" ht="40.15" customHeight="1" x14ac:dyDescent="0.25">
      <c r="A4" s="339"/>
      <c r="B4" s="336"/>
      <c r="C4" s="324" t="s">
        <v>399</v>
      </c>
      <c r="D4" s="325"/>
      <c r="E4" s="113" t="s">
        <v>10</v>
      </c>
      <c r="F4" s="184" t="s">
        <v>2</v>
      </c>
      <c r="H4" s="141" t="s">
        <v>11</v>
      </c>
      <c r="I4" s="5" t="s">
        <v>12</v>
      </c>
    </row>
    <row r="5" spans="1:9" ht="30" customHeight="1" x14ac:dyDescent="0.25">
      <c r="A5" s="339"/>
      <c r="B5" s="336"/>
      <c r="C5" s="324" t="s">
        <v>400</v>
      </c>
      <c r="D5" s="326"/>
      <c r="E5" s="113" t="s">
        <v>13</v>
      </c>
      <c r="F5" s="185" t="s">
        <v>2</v>
      </c>
    </row>
    <row r="6" spans="1:9" ht="47.25" x14ac:dyDescent="0.25">
      <c r="A6" s="339"/>
      <c r="B6" s="336"/>
      <c r="C6" s="324" t="s">
        <v>383</v>
      </c>
      <c r="D6" s="327" t="s">
        <v>8</v>
      </c>
      <c r="E6" s="113" t="s">
        <v>14</v>
      </c>
      <c r="F6" s="185" t="s">
        <v>2</v>
      </c>
    </row>
    <row r="7" spans="1:9" ht="47.25" x14ac:dyDescent="0.25">
      <c r="A7" s="339"/>
      <c r="B7" s="336"/>
      <c r="C7" s="324" t="s">
        <v>366</v>
      </c>
      <c r="D7" s="326"/>
      <c r="E7" s="113" t="s">
        <v>15</v>
      </c>
      <c r="F7" s="185" t="s">
        <v>2</v>
      </c>
    </row>
    <row r="8" spans="1:9" x14ac:dyDescent="0.25">
      <c r="A8" s="339"/>
      <c r="B8" s="336"/>
      <c r="C8" s="324" t="s">
        <v>401</v>
      </c>
      <c r="D8" s="326"/>
      <c r="E8" s="113"/>
      <c r="F8" s="185" t="s">
        <v>2</v>
      </c>
    </row>
    <row r="9" spans="1:9" ht="31.5" x14ac:dyDescent="0.25">
      <c r="A9" s="339"/>
      <c r="B9" s="336"/>
      <c r="C9" s="324" t="s">
        <v>367</v>
      </c>
      <c r="D9" s="326"/>
      <c r="E9" s="113" t="s">
        <v>16</v>
      </c>
      <c r="F9" s="185" t="s">
        <v>2</v>
      </c>
    </row>
    <row r="10" spans="1:9" ht="31.5" x14ac:dyDescent="0.25">
      <c r="A10" s="339"/>
      <c r="B10" s="336"/>
      <c r="C10" s="324" t="s">
        <v>402</v>
      </c>
      <c r="D10" s="328" t="s">
        <v>8</v>
      </c>
      <c r="E10" s="113" t="s">
        <v>17</v>
      </c>
      <c r="F10" s="186" t="s">
        <v>11</v>
      </c>
    </row>
    <row r="11" spans="1:9" ht="15.75" x14ac:dyDescent="0.25">
      <c r="A11" s="339"/>
      <c r="B11" s="336"/>
      <c r="C11" s="324" t="s">
        <v>403</v>
      </c>
      <c r="D11" s="328" t="s">
        <v>8</v>
      </c>
      <c r="E11" s="113" t="s">
        <v>18</v>
      </c>
      <c r="F11" s="186" t="s">
        <v>11</v>
      </c>
    </row>
    <row r="12" spans="1:9" ht="15.75" x14ac:dyDescent="0.25">
      <c r="A12" s="339"/>
      <c r="B12" s="336"/>
      <c r="C12" s="324"/>
      <c r="D12" s="328" t="s">
        <v>8</v>
      </c>
      <c r="E12" s="113" t="s">
        <v>19</v>
      </c>
      <c r="F12" s="186" t="s">
        <v>11</v>
      </c>
    </row>
    <row r="13" spans="1:9" ht="15.75" x14ac:dyDescent="0.25">
      <c r="A13" s="339"/>
      <c r="B13" s="336"/>
      <c r="C13" s="329" t="s">
        <v>404</v>
      </c>
      <c r="D13" s="328" t="s">
        <v>8</v>
      </c>
      <c r="E13" s="113" t="s">
        <v>20</v>
      </c>
      <c r="F13" s="186" t="s">
        <v>11</v>
      </c>
    </row>
    <row r="14" spans="1:9" ht="15.75" x14ac:dyDescent="0.25">
      <c r="A14" s="339"/>
      <c r="B14" s="336"/>
      <c r="C14" s="329" t="s">
        <v>405</v>
      </c>
      <c r="D14" s="328" t="s">
        <v>8</v>
      </c>
      <c r="E14" s="113" t="s">
        <v>21</v>
      </c>
      <c r="F14" s="187" t="s">
        <v>8</v>
      </c>
      <c r="G14" s="141" t="s">
        <v>11</v>
      </c>
    </row>
    <row r="15" spans="1:9" ht="15.75" x14ac:dyDescent="0.25">
      <c r="A15" s="339"/>
      <c r="B15" s="336"/>
      <c r="C15" s="329" t="s">
        <v>368</v>
      </c>
      <c r="D15" s="330" t="s">
        <v>11</v>
      </c>
      <c r="E15" s="113" t="s">
        <v>22</v>
      </c>
      <c r="F15" s="188" t="s">
        <v>2</v>
      </c>
    </row>
    <row r="16" spans="1:9" ht="31.5" x14ac:dyDescent="0.25">
      <c r="A16" s="339"/>
      <c r="B16" s="336"/>
      <c r="C16" s="324" t="s">
        <v>406</v>
      </c>
      <c r="D16" s="326"/>
      <c r="E16" s="113" t="s">
        <v>23</v>
      </c>
      <c r="F16" s="188" t="s">
        <v>2</v>
      </c>
    </row>
    <row r="17" spans="1:6" ht="29.1" customHeight="1" thickBot="1" x14ac:dyDescent="0.3">
      <c r="A17" s="340"/>
      <c r="B17" s="337"/>
      <c r="C17" s="331" t="s">
        <v>407</v>
      </c>
      <c r="D17" s="332" t="s">
        <v>8</v>
      </c>
      <c r="E17" s="333"/>
      <c r="F17" s="189"/>
    </row>
    <row r="18" spans="1:6" ht="29.1" customHeight="1" thickBot="1" x14ac:dyDescent="0.3">
      <c r="B18" s="181"/>
      <c r="C18" s="182"/>
      <c r="D18" s="114"/>
      <c r="F18" s="114"/>
    </row>
    <row r="19" spans="1:6" ht="29.1" customHeight="1" thickBot="1" x14ac:dyDescent="0.3">
      <c r="A19" s="194" t="s">
        <v>24</v>
      </c>
      <c r="B19" s="195" t="s">
        <v>25</v>
      </c>
      <c r="C19" s="196" t="s">
        <v>4</v>
      </c>
      <c r="D19" s="197"/>
      <c r="E19" s="196" t="s">
        <v>26</v>
      </c>
      <c r="F19" s="190"/>
    </row>
    <row r="20" spans="1:6" ht="29.45" customHeight="1" x14ac:dyDescent="0.25">
      <c r="A20" s="119">
        <v>1</v>
      </c>
      <c r="B20" s="341" t="s">
        <v>27</v>
      </c>
      <c r="C20" s="171" t="s">
        <v>28</v>
      </c>
      <c r="D20" s="175"/>
      <c r="E20" s="176" t="s">
        <v>46</v>
      </c>
    </row>
    <row r="21" spans="1:6" ht="27.75" customHeight="1" x14ac:dyDescent="0.25">
      <c r="A21" s="120">
        <v>2</v>
      </c>
      <c r="B21" s="341"/>
      <c r="C21" s="11" t="s">
        <v>369</v>
      </c>
      <c r="D21" s="175"/>
      <c r="E21" s="176" t="s">
        <v>30</v>
      </c>
    </row>
    <row r="22" spans="1:6" ht="31.5" x14ac:dyDescent="0.25">
      <c r="A22" s="120">
        <v>3</v>
      </c>
      <c r="B22" s="341"/>
      <c r="C22" s="9" t="s">
        <v>36</v>
      </c>
      <c r="D22" s="175"/>
      <c r="E22" s="176" t="s">
        <v>31</v>
      </c>
    </row>
    <row r="23" spans="1:6" ht="27.75" customHeight="1" x14ac:dyDescent="0.25">
      <c r="A23" s="121">
        <v>9</v>
      </c>
      <c r="B23" s="343" t="s">
        <v>32</v>
      </c>
      <c r="C23" s="193" t="s">
        <v>33</v>
      </c>
      <c r="D23" s="175"/>
      <c r="E23" s="191" t="s">
        <v>46</v>
      </c>
    </row>
    <row r="24" spans="1:6" ht="37.5" customHeight="1" x14ac:dyDescent="0.25">
      <c r="A24" s="122">
        <v>10</v>
      </c>
      <c r="B24" s="343"/>
      <c r="C24" s="8" t="s">
        <v>364</v>
      </c>
      <c r="D24" s="175"/>
      <c r="E24" s="191" t="s">
        <v>34</v>
      </c>
    </row>
    <row r="25" spans="1:6" ht="47.25" x14ac:dyDescent="0.25">
      <c r="A25" s="122">
        <v>11</v>
      </c>
      <c r="B25" s="343"/>
      <c r="C25" s="8" t="s">
        <v>365</v>
      </c>
      <c r="D25" s="175"/>
      <c r="E25" s="191" t="s">
        <v>35</v>
      </c>
    </row>
    <row r="26" spans="1:6" ht="15.75" x14ac:dyDescent="0.25">
      <c r="A26" s="122">
        <v>14</v>
      </c>
      <c r="B26" s="343"/>
      <c r="C26" s="8" t="s">
        <v>37</v>
      </c>
      <c r="D26" s="175"/>
      <c r="E26" s="202" t="s">
        <v>38</v>
      </c>
    </row>
    <row r="27" spans="1:6" ht="22.35" customHeight="1" thickBot="1" x14ac:dyDescent="0.3">
      <c r="A27" s="122">
        <v>15</v>
      </c>
      <c r="B27" s="343"/>
      <c r="C27" s="200" t="s">
        <v>85</v>
      </c>
      <c r="D27" s="175"/>
      <c r="E27" s="192"/>
    </row>
    <row r="28" spans="1:6" ht="15.75" x14ac:dyDescent="0.25">
      <c r="A28" s="117">
        <v>16</v>
      </c>
      <c r="B28" s="347" t="s">
        <v>39</v>
      </c>
      <c r="C28" s="116" t="s">
        <v>28</v>
      </c>
      <c r="D28" s="128"/>
      <c r="E28" s="176" t="s">
        <v>29</v>
      </c>
    </row>
    <row r="29" spans="1:6" ht="15.75" x14ac:dyDescent="0.25">
      <c r="A29" s="117">
        <v>17</v>
      </c>
      <c r="B29" s="348"/>
      <c r="C29" s="11" t="s">
        <v>385</v>
      </c>
      <c r="D29" s="128"/>
      <c r="E29" s="176" t="s">
        <v>40</v>
      </c>
    </row>
    <row r="30" spans="1:6" ht="15.75" x14ac:dyDescent="0.25">
      <c r="A30" s="117">
        <v>18</v>
      </c>
      <c r="B30" s="348"/>
      <c r="C30" s="198" t="s">
        <v>85</v>
      </c>
      <c r="D30" s="128"/>
      <c r="E30" s="132" t="s">
        <v>341</v>
      </c>
    </row>
    <row r="31" spans="1:6" ht="15.75" x14ac:dyDescent="0.25">
      <c r="A31" s="117">
        <v>21</v>
      </c>
      <c r="B31" s="348"/>
      <c r="C31" s="334" t="s">
        <v>41</v>
      </c>
      <c r="D31" s="128"/>
      <c r="E31" s="132" t="s">
        <v>340</v>
      </c>
    </row>
    <row r="32" spans="1:6" ht="15.75" x14ac:dyDescent="0.25">
      <c r="A32" s="117">
        <v>22</v>
      </c>
      <c r="B32" s="348"/>
      <c r="C32" s="12" t="s">
        <v>42</v>
      </c>
      <c r="D32" s="128"/>
      <c r="E32" s="201"/>
    </row>
    <row r="33" spans="1:5" ht="16.5" thickBot="1" x14ac:dyDescent="0.3">
      <c r="A33" s="117">
        <v>23</v>
      </c>
      <c r="B33" s="348"/>
      <c r="C33" s="12" t="s">
        <v>44</v>
      </c>
      <c r="D33" s="128"/>
      <c r="E33" s="201" t="s">
        <v>43</v>
      </c>
    </row>
    <row r="34" spans="1:5" ht="29.25" customHeight="1" x14ac:dyDescent="0.25">
      <c r="A34" s="122">
        <v>26</v>
      </c>
      <c r="B34" s="343" t="s">
        <v>45</v>
      </c>
      <c r="C34" s="115" t="s">
        <v>334</v>
      </c>
      <c r="D34" s="175"/>
      <c r="E34" s="203" t="s">
        <v>46</v>
      </c>
    </row>
    <row r="35" spans="1:5" ht="41.25" customHeight="1" x14ac:dyDescent="0.25">
      <c r="A35" s="122">
        <v>27</v>
      </c>
      <c r="B35" s="343"/>
      <c r="C35" s="8" t="s">
        <v>370</v>
      </c>
      <c r="D35" s="175"/>
      <c r="E35" s="191" t="s">
        <v>47</v>
      </c>
    </row>
    <row r="36" spans="1:5" ht="49.5" customHeight="1" x14ac:dyDescent="0.25">
      <c r="A36" s="122">
        <v>28</v>
      </c>
      <c r="B36" s="343"/>
      <c r="C36" s="8" t="s">
        <v>390</v>
      </c>
      <c r="D36" s="175"/>
      <c r="E36" s="191" t="s">
        <v>48</v>
      </c>
    </row>
    <row r="37" spans="1:5" ht="24" customHeight="1" x14ac:dyDescent="0.25">
      <c r="A37" s="122">
        <v>29</v>
      </c>
      <c r="B37" s="343"/>
      <c r="C37" s="318" t="s">
        <v>335</v>
      </c>
      <c r="D37" s="175"/>
      <c r="E37" s="202"/>
    </row>
    <row r="38" spans="1:5" ht="24.75" customHeight="1" thickBot="1" x14ac:dyDescent="0.3">
      <c r="A38" s="122">
        <v>30</v>
      </c>
      <c r="B38" s="343"/>
      <c r="C38" s="199" t="s">
        <v>393</v>
      </c>
      <c r="D38" s="175"/>
      <c r="E38" s="191"/>
    </row>
    <row r="39" spans="1:5" ht="23.25" customHeight="1" x14ac:dyDescent="0.25">
      <c r="A39" s="117">
        <v>32</v>
      </c>
      <c r="B39" s="342" t="s">
        <v>50</v>
      </c>
      <c r="C39" s="207" t="s">
        <v>334</v>
      </c>
      <c r="E39" s="204" t="s">
        <v>29</v>
      </c>
    </row>
    <row r="40" spans="1:5" ht="45" customHeight="1" x14ac:dyDescent="0.25">
      <c r="A40" s="117">
        <v>33</v>
      </c>
      <c r="B40" s="341"/>
      <c r="C40" s="206" t="s">
        <v>371</v>
      </c>
      <c r="E40" s="191" t="s">
        <v>51</v>
      </c>
    </row>
    <row r="41" spans="1:5" ht="49.5" customHeight="1" thickBot="1" x14ac:dyDescent="0.3">
      <c r="A41" s="117">
        <v>34</v>
      </c>
      <c r="B41" s="341"/>
      <c r="C41" s="8" t="s">
        <v>386</v>
      </c>
      <c r="E41" s="176" t="s">
        <v>52</v>
      </c>
    </row>
    <row r="42" spans="1:5" ht="23.1" customHeight="1" x14ac:dyDescent="0.25">
      <c r="A42" s="122">
        <v>43</v>
      </c>
      <c r="B42" s="344" t="s">
        <v>54</v>
      </c>
      <c r="C42" s="209" t="s">
        <v>55</v>
      </c>
      <c r="D42" s="183"/>
      <c r="E42" s="203" t="s">
        <v>29</v>
      </c>
    </row>
    <row r="43" spans="1:5" ht="21" customHeight="1" x14ac:dyDescent="0.25">
      <c r="A43" s="122">
        <v>44</v>
      </c>
      <c r="B43" s="343"/>
      <c r="C43" s="210" t="s">
        <v>387</v>
      </c>
      <c r="E43" s="213" t="s">
        <v>56</v>
      </c>
    </row>
    <row r="44" spans="1:5" ht="30.75" customHeight="1" x14ac:dyDescent="0.25">
      <c r="A44" s="122">
        <v>45</v>
      </c>
      <c r="B44" s="343"/>
      <c r="C44" s="211" t="s">
        <v>372</v>
      </c>
      <c r="E44" s="214" t="s">
        <v>57</v>
      </c>
    </row>
    <row r="45" spans="1:5" ht="21" customHeight="1" thickBot="1" x14ac:dyDescent="0.3">
      <c r="A45" s="122">
        <v>46</v>
      </c>
      <c r="B45" s="343"/>
      <c r="C45" s="131"/>
      <c r="E45" s="215" t="s">
        <v>58</v>
      </c>
    </row>
    <row r="46" spans="1:5" ht="22.35" customHeight="1" x14ac:dyDescent="0.25">
      <c r="A46" s="117">
        <v>53</v>
      </c>
      <c r="B46" s="342" t="s">
        <v>60</v>
      </c>
      <c r="C46" s="205" t="s">
        <v>61</v>
      </c>
      <c r="E46" s="204" t="s">
        <v>29</v>
      </c>
    </row>
    <row r="47" spans="1:5" ht="23.25" customHeight="1" x14ac:dyDescent="0.25">
      <c r="A47" s="117">
        <v>54</v>
      </c>
      <c r="B47" s="341"/>
      <c r="C47" s="206" t="s">
        <v>388</v>
      </c>
      <c r="E47" s="176" t="s">
        <v>62</v>
      </c>
    </row>
    <row r="48" spans="1:5" ht="23.25" customHeight="1" x14ac:dyDescent="0.25">
      <c r="A48" s="117"/>
      <c r="B48" s="341"/>
      <c r="C48" s="206" t="s">
        <v>59</v>
      </c>
      <c r="E48" s="176"/>
    </row>
    <row r="49" spans="1:5" ht="27.75" customHeight="1" x14ac:dyDescent="0.25">
      <c r="A49" s="117">
        <v>55</v>
      </c>
      <c r="B49" s="341"/>
      <c r="C49" s="206" t="s">
        <v>63</v>
      </c>
      <c r="E49" s="176" t="s">
        <v>64</v>
      </c>
    </row>
    <row r="50" spans="1:5" ht="21" customHeight="1" x14ac:dyDescent="0.25">
      <c r="A50" s="117">
        <v>56</v>
      </c>
      <c r="B50" s="341"/>
      <c r="C50" s="206" t="s">
        <v>373</v>
      </c>
      <c r="E50" s="176" t="s">
        <v>65</v>
      </c>
    </row>
    <row r="51" spans="1:5" ht="21" customHeight="1" x14ac:dyDescent="0.25">
      <c r="A51" s="117">
        <v>57</v>
      </c>
      <c r="B51" s="341"/>
      <c r="C51" s="319" t="s">
        <v>66</v>
      </c>
      <c r="E51" s="216"/>
    </row>
    <row r="52" spans="1:5" ht="21" customHeight="1" x14ac:dyDescent="0.25">
      <c r="A52" s="117">
        <v>58</v>
      </c>
      <c r="B52" s="341"/>
      <c r="C52" s="317" t="s">
        <v>409</v>
      </c>
      <c r="E52" s="176"/>
    </row>
    <row r="53" spans="1:5" ht="21" customHeight="1" x14ac:dyDescent="0.25">
      <c r="A53" s="117"/>
      <c r="B53" s="341"/>
      <c r="C53" s="222" t="s">
        <v>67</v>
      </c>
      <c r="E53" s="176"/>
    </row>
    <row r="54" spans="1:5" ht="21.75" customHeight="1" thickBot="1" x14ac:dyDescent="0.3">
      <c r="A54" s="117">
        <v>59</v>
      </c>
      <c r="B54" s="346"/>
      <c r="C54" s="133" t="s">
        <v>68</v>
      </c>
      <c r="E54" s="177"/>
    </row>
    <row r="55" spans="1:5" ht="21" customHeight="1" x14ac:dyDescent="0.25">
      <c r="A55" s="122">
        <v>60</v>
      </c>
      <c r="B55" s="344" t="s">
        <v>69</v>
      </c>
      <c r="C55" s="217" t="s">
        <v>28</v>
      </c>
      <c r="D55" s="183"/>
      <c r="E55" s="203" t="s">
        <v>29</v>
      </c>
    </row>
    <row r="56" spans="1:5" ht="24" customHeight="1" x14ac:dyDescent="0.25">
      <c r="A56" s="122">
        <v>61</v>
      </c>
      <c r="B56" s="343"/>
      <c r="C56" s="211" t="s">
        <v>374</v>
      </c>
      <c r="E56" s="191" t="s">
        <v>62</v>
      </c>
    </row>
    <row r="57" spans="1:5" ht="21" customHeight="1" x14ac:dyDescent="0.25">
      <c r="A57" s="122">
        <v>63</v>
      </c>
      <c r="B57" s="343"/>
      <c r="C57" s="208" t="s">
        <v>375</v>
      </c>
      <c r="E57" s="191" t="s">
        <v>68</v>
      </c>
    </row>
    <row r="58" spans="1:5" ht="21" customHeight="1" x14ac:dyDescent="0.25">
      <c r="A58" s="122">
        <v>64</v>
      </c>
      <c r="B58" s="343"/>
      <c r="C58" s="320" t="s">
        <v>382</v>
      </c>
      <c r="E58" s="191"/>
    </row>
    <row r="59" spans="1:5" ht="21" customHeight="1" thickBot="1" x14ac:dyDescent="0.3">
      <c r="A59" s="122">
        <v>65</v>
      </c>
      <c r="B59" s="345"/>
      <c r="C59" s="316" t="s">
        <v>70</v>
      </c>
      <c r="D59" s="212"/>
      <c r="E59" s="192"/>
    </row>
    <row r="60" spans="1:5" ht="21" customHeight="1" x14ac:dyDescent="0.25">
      <c r="A60" s="117">
        <v>66</v>
      </c>
      <c r="B60" s="342" t="s">
        <v>71</v>
      </c>
      <c r="C60" s="218" t="s">
        <v>339</v>
      </c>
      <c r="D60" s="183"/>
      <c r="E60" s="220" t="s">
        <v>46</v>
      </c>
    </row>
    <row r="61" spans="1:5" ht="30" x14ac:dyDescent="0.25">
      <c r="A61" s="117">
        <v>67</v>
      </c>
      <c r="B61" s="341"/>
      <c r="C61" s="219" t="s">
        <v>376</v>
      </c>
      <c r="E61" s="221" t="s">
        <v>73</v>
      </c>
    </row>
    <row r="62" spans="1:5" ht="45" customHeight="1" x14ac:dyDescent="0.25">
      <c r="A62" s="117">
        <v>68</v>
      </c>
      <c r="B62" s="341"/>
      <c r="C62" s="223" t="s">
        <v>333</v>
      </c>
      <c r="E62" s="221" t="s">
        <v>74</v>
      </c>
    </row>
    <row r="63" spans="1:5" ht="20.100000000000001" customHeight="1" x14ac:dyDescent="0.25">
      <c r="A63" s="120">
        <v>8</v>
      </c>
      <c r="B63" s="341"/>
      <c r="C63" s="321" t="s">
        <v>338</v>
      </c>
      <c r="E63" s="176" t="s">
        <v>68</v>
      </c>
    </row>
    <row r="64" spans="1:5" ht="21" customHeight="1" x14ac:dyDescent="0.25">
      <c r="A64" s="120"/>
      <c r="B64" s="341"/>
      <c r="C64" s="206" t="s">
        <v>75</v>
      </c>
      <c r="E64" s="176"/>
    </row>
    <row r="65" spans="1:5" ht="21" customHeight="1" x14ac:dyDescent="0.25">
      <c r="A65" s="120"/>
      <c r="B65" s="341"/>
      <c r="C65" s="281" t="s">
        <v>76</v>
      </c>
      <c r="E65" s="176"/>
    </row>
    <row r="66" spans="1:5" ht="21" customHeight="1" thickBot="1" x14ac:dyDescent="0.3">
      <c r="A66" s="120"/>
      <c r="B66" s="346"/>
      <c r="C66" s="282" t="s">
        <v>77</v>
      </c>
      <c r="D66" s="212"/>
      <c r="E66" s="177" t="s">
        <v>78</v>
      </c>
    </row>
    <row r="67" spans="1:5" ht="21" customHeight="1" x14ac:dyDescent="0.25">
      <c r="A67" s="122">
        <v>74</v>
      </c>
      <c r="B67" s="343" t="s">
        <v>79</v>
      </c>
      <c r="C67" s="123" t="s">
        <v>72</v>
      </c>
      <c r="D67" s="128"/>
      <c r="E67" s="224" t="s">
        <v>46</v>
      </c>
    </row>
    <row r="68" spans="1:5" ht="22.5" customHeight="1" x14ac:dyDescent="0.25">
      <c r="A68" s="122">
        <v>75</v>
      </c>
      <c r="B68" s="343"/>
      <c r="C68" s="8" t="s">
        <v>389</v>
      </c>
      <c r="D68" s="128"/>
      <c r="E68" s="225" t="s">
        <v>73</v>
      </c>
    </row>
    <row r="69" spans="1:5" ht="15.75" x14ac:dyDescent="0.25">
      <c r="A69" s="122">
        <v>76</v>
      </c>
      <c r="B69" s="343"/>
      <c r="C69" s="8"/>
      <c r="D69" s="128"/>
      <c r="E69" s="226" t="s">
        <v>80</v>
      </c>
    </row>
    <row r="70" spans="1:5" ht="21" customHeight="1" x14ac:dyDescent="0.25">
      <c r="A70" s="122">
        <v>77</v>
      </c>
      <c r="B70" s="343"/>
      <c r="C70" s="322" t="s">
        <v>81</v>
      </c>
      <c r="D70" s="128"/>
      <c r="E70" s="315" t="s">
        <v>381</v>
      </c>
    </row>
    <row r="71" spans="1:5" ht="21" customHeight="1" x14ac:dyDescent="0.25">
      <c r="A71" s="122">
        <v>78</v>
      </c>
      <c r="B71" s="343"/>
      <c r="C71" s="323" t="s">
        <v>379</v>
      </c>
      <c r="D71" s="128"/>
      <c r="E71" s="134"/>
    </row>
    <row r="72" spans="1:5" ht="21" customHeight="1" x14ac:dyDescent="0.25">
      <c r="A72" s="122">
        <v>79</v>
      </c>
      <c r="B72" s="343"/>
      <c r="C72" s="199" t="s">
        <v>380</v>
      </c>
      <c r="D72" s="128"/>
      <c r="E72" s="134"/>
    </row>
    <row r="73" spans="1:5" ht="21" customHeight="1" x14ac:dyDescent="0.25">
      <c r="A73" s="122">
        <v>80</v>
      </c>
      <c r="B73" s="343"/>
      <c r="C73" s="199" t="s">
        <v>49</v>
      </c>
      <c r="D73" s="128"/>
      <c r="E73" s="134" t="s">
        <v>68</v>
      </c>
    </row>
    <row r="74" spans="1:5" ht="21" customHeight="1" x14ac:dyDescent="0.25">
      <c r="A74" s="122">
        <v>81</v>
      </c>
      <c r="B74" s="343"/>
      <c r="C74" s="199" t="s">
        <v>53</v>
      </c>
      <c r="D74" s="128"/>
      <c r="E74" s="134"/>
    </row>
    <row r="75" spans="1:5" ht="21" customHeight="1" thickBot="1" x14ac:dyDescent="0.3">
      <c r="A75" s="122">
        <v>82</v>
      </c>
      <c r="B75" s="343"/>
      <c r="C75" s="199" t="s">
        <v>398</v>
      </c>
      <c r="D75" s="128"/>
      <c r="E75" s="134"/>
    </row>
    <row r="76" spans="1:5" ht="21" customHeight="1" x14ac:dyDescent="0.25">
      <c r="A76" s="119">
        <v>84</v>
      </c>
      <c r="B76" s="342" t="s">
        <v>83</v>
      </c>
      <c r="C76" s="118" t="s">
        <v>72</v>
      </c>
      <c r="D76" s="127"/>
      <c r="E76" s="204" t="s">
        <v>29</v>
      </c>
    </row>
    <row r="77" spans="1:5" ht="23.25" customHeight="1" x14ac:dyDescent="0.25">
      <c r="A77" s="120">
        <v>85</v>
      </c>
      <c r="B77" s="341"/>
      <c r="C77" s="11" t="s">
        <v>337</v>
      </c>
      <c r="D77" s="128"/>
      <c r="E77" s="176" t="s">
        <v>73</v>
      </c>
    </row>
    <row r="78" spans="1:5" ht="47.1" customHeight="1" x14ac:dyDescent="0.25">
      <c r="A78" s="120">
        <v>86</v>
      </c>
      <c r="B78" s="341"/>
      <c r="C78" s="11" t="s">
        <v>391</v>
      </c>
      <c r="D78" s="128"/>
      <c r="E78" s="132" t="s">
        <v>84</v>
      </c>
    </row>
    <row r="79" spans="1:5" ht="21" customHeight="1" x14ac:dyDescent="0.25">
      <c r="A79" s="120">
        <v>87</v>
      </c>
      <c r="B79" s="341"/>
      <c r="C79" s="199" t="s">
        <v>336</v>
      </c>
      <c r="D79" s="128"/>
      <c r="E79" s="132"/>
    </row>
    <row r="80" spans="1:5" ht="21" customHeight="1" thickBot="1" x14ac:dyDescent="0.3">
      <c r="A80" s="120">
        <v>88</v>
      </c>
      <c r="B80" s="341"/>
      <c r="C80" s="199" t="s">
        <v>85</v>
      </c>
      <c r="D80" s="128"/>
      <c r="E80" s="132" t="s">
        <v>68</v>
      </c>
    </row>
    <row r="81" spans="1:11" s="13" customFormat="1" ht="15.75" x14ac:dyDescent="0.25">
      <c r="A81" s="121">
        <v>92</v>
      </c>
      <c r="B81" s="343" t="s">
        <v>86</v>
      </c>
      <c r="C81" s="123" t="s">
        <v>28</v>
      </c>
      <c r="D81" s="138"/>
      <c r="E81" s="224" t="s">
        <v>29</v>
      </c>
      <c r="K81" s="142"/>
    </row>
    <row r="82" spans="1:11" s="13" customFormat="1" ht="15.75" x14ac:dyDescent="0.25">
      <c r="A82" s="121"/>
      <c r="B82" s="343"/>
      <c r="C82" s="123" t="s">
        <v>377</v>
      </c>
      <c r="D82" s="138"/>
      <c r="E82" s="226" t="s">
        <v>88</v>
      </c>
      <c r="K82" s="142"/>
    </row>
    <row r="83" spans="1:11" ht="15.75" x14ac:dyDescent="0.25">
      <c r="A83" s="122">
        <v>93</v>
      </c>
      <c r="B83" s="343"/>
      <c r="C83" s="8" t="s">
        <v>378</v>
      </c>
      <c r="D83" s="128"/>
      <c r="E83" s="134" t="s">
        <v>87</v>
      </c>
    </row>
    <row r="84" spans="1:11" ht="15.75" x14ac:dyDescent="0.25">
      <c r="A84" s="122">
        <v>94</v>
      </c>
      <c r="B84" s="343"/>
      <c r="C84" s="199" t="s">
        <v>336</v>
      </c>
      <c r="D84" s="128"/>
      <c r="E84" s="227"/>
    </row>
    <row r="85" spans="1:11" ht="15.75" x14ac:dyDescent="0.25">
      <c r="A85" s="122">
        <v>95</v>
      </c>
      <c r="B85" s="343"/>
      <c r="C85" s="199" t="s">
        <v>49</v>
      </c>
      <c r="D85" s="128"/>
      <c r="E85" s="134"/>
    </row>
    <row r="86" spans="1:11" s="13" customFormat="1" ht="21" customHeight="1" thickBot="1" x14ac:dyDescent="0.3">
      <c r="A86" s="25"/>
      <c r="B86" s="124"/>
      <c r="C86" s="125"/>
      <c r="D86" s="129"/>
      <c r="E86" s="135"/>
      <c r="K86" s="142"/>
    </row>
    <row r="87" spans="1:11" s="13" customFormat="1" ht="21" customHeight="1" x14ac:dyDescent="0.25">
      <c r="A87" s="5"/>
      <c r="B87" s="42"/>
      <c r="C87" s="5"/>
      <c r="D87" s="4"/>
      <c r="E87" s="136"/>
      <c r="K87" s="142"/>
    </row>
    <row r="88" spans="1:11" s="13" customFormat="1" ht="21" customHeight="1" x14ac:dyDescent="0.25">
      <c r="A88" s="5"/>
      <c r="B88" s="42"/>
      <c r="C88" s="5"/>
      <c r="D88" s="4"/>
      <c r="E88" s="136"/>
      <c r="K88" s="142"/>
    </row>
    <row r="89" spans="1:11" s="13" customFormat="1" ht="21" customHeight="1" x14ac:dyDescent="0.25">
      <c r="A89" s="5"/>
      <c r="B89" s="42"/>
      <c r="C89" s="5"/>
      <c r="D89" s="4"/>
      <c r="E89" s="136"/>
      <c r="K89" s="142"/>
    </row>
    <row r="90" spans="1:11" ht="21" customHeight="1" x14ac:dyDescent="0.25">
      <c r="A90" s="5"/>
      <c r="C90" s="5"/>
    </row>
    <row r="91" spans="1:11" ht="21" customHeight="1" x14ac:dyDescent="0.25">
      <c r="A91" s="5"/>
      <c r="C91" s="5"/>
    </row>
    <row r="92" spans="1:11" ht="21" customHeight="1" x14ac:dyDescent="0.25">
      <c r="A92" s="5"/>
      <c r="C92" s="5"/>
    </row>
    <row r="93" spans="1:11" ht="21" customHeight="1" x14ac:dyDescent="0.25">
      <c r="A93" s="5"/>
      <c r="C93" s="5"/>
    </row>
    <row r="94" spans="1:11" ht="21" customHeight="1" x14ac:dyDescent="0.25">
      <c r="A94" s="5"/>
      <c r="C94" s="5"/>
    </row>
    <row r="95" spans="1:11" ht="21" customHeight="1" x14ac:dyDescent="0.25">
      <c r="A95" s="5"/>
      <c r="C95" s="5"/>
      <c r="D95" s="5"/>
    </row>
    <row r="96" spans="1:11" ht="21" customHeight="1" x14ac:dyDescent="0.25">
      <c r="A96" s="5"/>
      <c r="C96" s="5"/>
      <c r="D96" s="5"/>
    </row>
    <row r="97" spans="1:4" ht="21" customHeight="1" x14ac:dyDescent="0.25">
      <c r="A97" s="5"/>
      <c r="C97" s="5"/>
      <c r="D97" s="5"/>
    </row>
    <row r="98" spans="1:4" ht="21" customHeight="1" x14ac:dyDescent="0.25">
      <c r="A98" s="5"/>
      <c r="C98" s="5"/>
      <c r="D98" s="5"/>
    </row>
    <row r="99" spans="1:4" ht="43.35" customHeight="1" x14ac:dyDescent="0.25">
      <c r="A99" s="5"/>
      <c r="C99" s="5"/>
      <c r="D99" s="5"/>
    </row>
    <row r="100" spans="1:4" ht="22.35" customHeight="1" x14ac:dyDescent="0.25">
      <c r="A100" s="5"/>
      <c r="C100" s="5"/>
      <c r="D100" s="5"/>
    </row>
    <row r="101" spans="1:4" ht="43.35" customHeight="1" x14ac:dyDescent="0.25">
      <c r="A101" s="5"/>
      <c r="C101" s="5"/>
      <c r="D101" s="5"/>
    </row>
    <row r="102" spans="1:4" ht="43.35" customHeight="1" x14ac:dyDescent="0.25">
      <c r="A102" s="5"/>
      <c r="C102" s="5"/>
      <c r="D102" s="5"/>
    </row>
    <row r="103" spans="1:4" x14ac:dyDescent="0.25">
      <c r="A103" s="5"/>
      <c r="C103" s="5"/>
      <c r="D103" s="5"/>
    </row>
    <row r="104" spans="1:4" ht="21" customHeight="1" x14ac:dyDescent="0.25">
      <c r="A104" s="5"/>
      <c r="C104" s="5"/>
      <c r="D104" s="5"/>
    </row>
    <row r="105" spans="1:4" ht="21" customHeight="1" x14ac:dyDescent="0.25">
      <c r="A105" s="5"/>
      <c r="C105" s="5"/>
      <c r="D105" s="5"/>
    </row>
    <row r="106" spans="1:4" ht="21" customHeight="1" x14ac:dyDescent="0.25">
      <c r="A106" s="5"/>
      <c r="C106" s="5"/>
      <c r="D106" s="5"/>
    </row>
    <row r="107" spans="1:4" x14ac:dyDescent="0.25">
      <c r="A107" s="5"/>
      <c r="C107" s="5"/>
      <c r="D107" s="5"/>
    </row>
    <row r="108" spans="1:4" x14ac:dyDescent="0.25">
      <c r="A108" s="5"/>
      <c r="C108" s="5"/>
      <c r="D108" s="5"/>
    </row>
    <row r="109" spans="1:4" x14ac:dyDescent="0.25">
      <c r="A109" s="5"/>
      <c r="C109" s="5"/>
      <c r="D109" s="5"/>
    </row>
    <row r="110" spans="1:4" x14ac:dyDescent="0.25">
      <c r="A110" s="5"/>
      <c r="C110" s="5"/>
      <c r="D110" s="5"/>
    </row>
    <row r="111" spans="1:4" x14ac:dyDescent="0.25">
      <c r="A111" s="5"/>
      <c r="C111" s="5"/>
      <c r="D111" s="5"/>
    </row>
    <row r="112" spans="1:4" x14ac:dyDescent="0.25">
      <c r="A112" s="5"/>
      <c r="C112" s="5"/>
      <c r="D112" s="5"/>
    </row>
    <row r="113" spans="1:4" x14ac:dyDescent="0.25">
      <c r="A113" s="5"/>
      <c r="C113" s="5"/>
      <c r="D113" s="5"/>
    </row>
    <row r="114" spans="1:4" x14ac:dyDescent="0.25">
      <c r="A114" s="5"/>
      <c r="C114" s="5"/>
      <c r="D114" s="5"/>
    </row>
    <row r="115" spans="1:4" x14ac:dyDescent="0.25">
      <c r="A115" s="5"/>
      <c r="C115" s="5"/>
      <c r="D115" s="5"/>
    </row>
    <row r="116" spans="1:4" x14ac:dyDescent="0.25">
      <c r="A116" s="5"/>
      <c r="C116" s="5"/>
      <c r="D116" s="5"/>
    </row>
    <row r="117" spans="1:4" x14ac:dyDescent="0.25">
      <c r="A117" s="5"/>
      <c r="C117" s="5"/>
      <c r="D117" s="5"/>
    </row>
    <row r="118" spans="1:4" x14ac:dyDescent="0.25">
      <c r="A118" s="5"/>
      <c r="C118" s="5"/>
      <c r="D118" s="5"/>
    </row>
  </sheetData>
  <mergeCells count="14">
    <mergeCell ref="B2:B17"/>
    <mergeCell ref="A2:A17"/>
    <mergeCell ref="B20:B22"/>
    <mergeCell ref="B76:B80"/>
    <mergeCell ref="B81:B85"/>
    <mergeCell ref="B55:B59"/>
    <mergeCell ref="B23:B27"/>
    <mergeCell ref="B42:B45"/>
    <mergeCell ref="B46:B54"/>
    <mergeCell ref="B39:B41"/>
    <mergeCell ref="B34:B38"/>
    <mergeCell ref="B28:B33"/>
    <mergeCell ref="B60:B66"/>
    <mergeCell ref="B67:B75"/>
  </mergeCells>
  <phoneticPr fontId="12" type="noConversion"/>
  <pageMargins left="0.75" right="0.75" top="1" bottom="1" header="0.5" footer="0.5"/>
  <pageSetup paperSize="8" scale="67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R34"/>
  <sheetViews>
    <sheetView tabSelected="1" topLeftCell="E1" zoomScaleNormal="100" zoomScalePageLayoutView="90" workbookViewId="0">
      <selection activeCell="E13" sqref="E13"/>
    </sheetView>
  </sheetViews>
  <sheetFormatPr defaultColWidth="8.7109375" defaultRowHeight="15" x14ac:dyDescent="0.25"/>
  <cols>
    <col min="1" max="1" width="3.5703125" style="103" customWidth="1"/>
    <col min="2" max="2" width="25" style="103" customWidth="1"/>
    <col min="3" max="3" width="36.7109375" style="103" customWidth="1"/>
    <col min="4" max="4" width="21.7109375" style="103" customWidth="1"/>
    <col min="5" max="5" width="12.7109375" style="103" customWidth="1"/>
    <col min="6" max="6" width="10.7109375" style="103" customWidth="1"/>
    <col min="7" max="7" width="12.85546875" style="103" customWidth="1"/>
    <col min="8" max="8" width="13.140625" style="103" customWidth="1"/>
    <col min="9" max="9" width="9.85546875" style="103" bestFit="1" customWidth="1"/>
    <col min="10" max="10" width="10.42578125" style="103" customWidth="1"/>
    <col min="11" max="11" width="11" style="103" customWidth="1"/>
    <col min="12" max="12" width="11.7109375" style="103" customWidth="1"/>
    <col min="13" max="13" width="9.5703125" style="103" customWidth="1"/>
    <col min="14" max="14" width="10.85546875" style="103" customWidth="1"/>
    <col min="15" max="15" width="12.140625" style="103" customWidth="1"/>
    <col min="16" max="16" width="11.7109375" style="103" customWidth="1"/>
    <col min="17" max="17" width="11.7109375" style="105" customWidth="1"/>
    <col min="18" max="18" width="33.7109375" style="103" customWidth="1"/>
    <col min="19" max="16384" width="8.7109375" style="103"/>
  </cols>
  <sheetData>
    <row r="1" spans="1:18" s="50" customFormat="1" ht="28.15" customHeight="1" thickBot="1" x14ac:dyDescent="0.3">
      <c r="A1" s="49"/>
      <c r="B1" s="349" t="s">
        <v>89</v>
      </c>
      <c r="C1" s="349"/>
      <c r="Q1" s="96"/>
    </row>
    <row r="2" spans="1:18" s="57" customFormat="1" ht="12.75" x14ac:dyDescent="0.25">
      <c r="A2" s="53"/>
      <c r="B2" s="357" t="s">
        <v>90</v>
      </c>
      <c r="C2" s="359" t="s">
        <v>91</v>
      </c>
      <c r="D2" s="361" t="s">
        <v>92</v>
      </c>
      <c r="E2" s="47" t="s">
        <v>93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93"/>
      <c r="R2" s="355" t="s">
        <v>94</v>
      </c>
    </row>
    <row r="3" spans="1:18" s="57" customFormat="1" ht="39" thickBot="1" x14ac:dyDescent="0.3">
      <c r="A3" s="53"/>
      <c r="B3" s="358"/>
      <c r="C3" s="360"/>
      <c r="D3" s="362"/>
      <c r="E3" s="54" t="s">
        <v>95</v>
      </c>
      <c r="F3" s="55" t="s">
        <v>96</v>
      </c>
      <c r="G3" s="55" t="s">
        <v>97</v>
      </c>
      <c r="H3" s="55" t="s">
        <v>98</v>
      </c>
      <c r="I3" s="55" t="s">
        <v>99</v>
      </c>
      <c r="J3" s="55" t="s">
        <v>100</v>
      </c>
      <c r="K3" s="55" t="s">
        <v>101</v>
      </c>
      <c r="L3" s="55" t="s">
        <v>102</v>
      </c>
      <c r="M3" s="56" t="s">
        <v>103</v>
      </c>
      <c r="N3" s="56" t="s">
        <v>104</v>
      </c>
      <c r="O3" s="56" t="s">
        <v>105</v>
      </c>
      <c r="P3" s="56" t="s">
        <v>106</v>
      </c>
      <c r="Q3" s="94" t="s">
        <v>107</v>
      </c>
      <c r="R3" s="356"/>
    </row>
    <row r="4" spans="1:18" s="50" customFormat="1" ht="12.75" x14ac:dyDescent="0.25">
      <c r="A4" s="49"/>
      <c r="B4" s="363" t="s">
        <v>108</v>
      </c>
      <c r="C4" s="228" t="s">
        <v>109</v>
      </c>
      <c r="D4" s="229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>
        <f t="shared" ref="Q4:Q9" si="0">SUM(E4:P4)</f>
        <v>0</v>
      </c>
      <c r="R4" s="66"/>
    </row>
    <row r="5" spans="1:18" s="50" customFormat="1" ht="12.75" x14ac:dyDescent="0.25">
      <c r="A5" s="49"/>
      <c r="B5" s="364"/>
      <c r="C5" s="165" t="s">
        <v>110</v>
      </c>
      <c r="D5" s="106">
        <v>1</v>
      </c>
      <c r="E5" s="109">
        <v>200</v>
      </c>
      <c r="F5" s="109"/>
      <c r="G5" s="109"/>
      <c r="H5" s="109"/>
      <c r="I5" s="109"/>
      <c r="J5" s="109"/>
      <c r="K5" s="109"/>
      <c r="L5" s="109"/>
      <c r="M5" s="109"/>
      <c r="N5" s="109"/>
      <c r="O5" s="109">
        <v>2000</v>
      </c>
      <c r="P5" s="109"/>
      <c r="Q5" s="98">
        <f t="shared" si="0"/>
        <v>2200</v>
      </c>
      <c r="R5" s="70"/>
    </row>
    <row r="6" spans="1:18" s="50" customFormat="1" ht="12.75" x14ac:dyDescent="0.25">
      <c r="A6" s="49"/>
      <c r="B6" s="364"/>
      <c r="C6" s="165" t="s">
        <v>111</v>
      </c>
      <c r="D6" s="106">
        <v>4</v>
      </c>
      <c r="E6" s="109">
        <v>300</v>
      </c>
      <c r="F6" s="109"/>
      <c r="G6" s="109"/>
      <c r="H6" s="109">
        <v>5000</v>
      </c>
      <c r="I6" s="109"/>
      <c r="J6" s="109"/>
      <c r="K6" s="109"/>
      <c r="L6" s="109"/>
      <c r="M6" s="109"/>
      <c r="N6" s="109"/>
      <c r="O6" s="109"/>
      <c r="P6" s="109"/>
      <c r="Q6" s="98">
        <f t="shared" si="0"/>
        <v>5300</v>
      </c>
      <c r="R6" s="70"/>
    </row>
    <row r="7" spans="1:18" s="50" customFormat="1" ht="12.75" x14ac:dyDescent="0.25">
      <c r="A7" s="49"/>
      <c r="B7" s="364"/>
      <c r="C7" s="165" t="s">
        <v>112</v>
      </c>
      <c r="D7" s="106">
        <v>1</v>
      </c>
      <c r="E7" s="109">
        <v>200</v>
      </c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98">
        <f t="shared" si="0"/>
        <v>200</v>
      </c>
      <c r="R7" s="70"/>
    </row>
    <row r="8" spans="1:18" s="50" customFormat="1" ht="12.75" x14ac:dyDescent="0.25">
      <c r="A8" s="49"/>
      <c r="B8" s="364"/>
      <c r="C8" s="165"/>
      <c r="D8" s="9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98">
        <f t="shared" si="0"/>
        <v>0</v>
      </c>
      <c r="R8" s="70"/>
    </row>
    <row r="9" spans="1:18" s="50" customFormat="1" ht="13.5" thickBot="1" x14ac:dyDescent="0.3">
      <c r="A9" s="49"/>
      <c r="B9" s="365"/>
      <c r="C9" s="231"/>
      <c r="D9" s="232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4">
        <f t="shared" si="0"/>
        <v>0</v>
      </c>
      <c r="R9" s="235"/>
    </row>
    <row r="10" spans="1:18" s="50" customFormat="1" ht="12.75" customHeight="1" x14ac:dyDescent="0.25">
      <c r="A10" s="49"/>
      <c r="B10" s="350" t="s">
        <v>115</v>
      </c>
      <c r="C10" s="166" t="s">
        <v>109</v>
      </c>
      <c r="D10" s="97">
        <v>1</v>
      </c>
      <c r="E10" s="98"/>
      <c r="F10" s="98"/>
      <c r="G10" s="98">
        <v>10000</v>
      </c>
      <c r="H10" s="98"/>
      <c r="I10" s="98"/>
      <c r="J10" s="98"/>
      <c r="K10" s="98"/>
      <c r="L10" s="98"/>
      <c r="M10" s="98"/>
      <c r="N10" s="98"/>
      <c r="O10" s="98"/>
      <c r="P10" s="98"/>
      <c r="Q10" s="98">
        <f t="shared" ref="Q10:Q28" si="1">SUM(E10:P10)</f>
        <v>10000</v>
      </c>
      <c r="R10" s="97"/>
    </row>
    <row r="11" spans="1:18" s="50" customFormat="1" ht="12.75" customHeight="1" x14ac:dyDescent="0.25">
      <c r="A11" s="49"/>
      <c r="B11" s="351"/>
      <c r="C11" s="165" t="s">
        <v>110</v>
      </c>
      <c r="D11" s="99">
        <v>1</v>
      </c>
      <c r="E11" s="109">
        <v>500</v>
      </c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98">
        <f t="shared" si="1"/>
        <v>500</v>
      </c>
      <c r="R11" s="99"/>
    </row>
    <row r="12" spans="1:18" s="50" customFormat="1" ht="12.75" customHeight="1" x14ac:dyDescent="0.25">
      <c r="A12" s="49"/>
      <c r="B12" s="351"/>
      <c r="C12" s="165" t="s">
        <v>111</v>
      </c>
      <c r="D12" s="99">
        <v>3</v>
      </c>
      <c r="E12" s="109"/>
      <c r="F12" s="109"/>
      <c r="G12" s="109"/>
      <c r="H12" s="109">
        <v>5000</v>
      </c>
      <c r="I12" s="109"/>
      <c r="J12" s="109"/>
      <c r="K12" s="109"/>
      <c r="L12" s="109"/>
      <c r="M12" s="109"/>
      <c r="N12" s="109"/>
      <c r="O12" s="109"/>
      <c r="P12" s="109"/>
      <c r="Q12" s="98">
        <f t="shared" si="1"/>
        <v>5000</v>
      </c>
      <c r="R12" s="99"/>
    </row>
    <row r="13" spans="1:18" s="50" customFormat="1" ht="12.75" customHeight="1" x14ac:dyDescent="0.25">
      <c r="A13" s="49"/>
      <c r="B13" s="351"/>
      <c r="C13" s="165" t="s">
        <v>112</v>
      </c>
      <c r="D13" s="99">
        <v>1</v>
      </c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98">
        <f t="shared" si="1"/>
        <v>0</v>
      </c>
      <c r="R13" s="99"/>
    </row>
    <row r="14" spans="1:18" s="50" customFormat="1" ht="12.75" customHeight="1" x14ac:dyDescent="0.25">
      <c r="A14" s="49"/>
      <c r="B14" s="351"/>
      <c r="C14" s="165"/>
      <c r="D14" s="9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98">
        <f t="shared" si="1"/>
        <v>0</v>
      </c>
      <c r="R14" s="99"/>
    </row>
    <row r="15" spans="1:18" s="50" customFormat="1" ht="13.5" customHeight="1" x14ac:dyDescent="0.25">
      <c r="A15" s="49"/>
      <c r="B15" s="351"/>
      <c r="C15" s="165"/>
      <c r="D15" s="9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98">
        <f t="shared" si="1"/>
        <v>0</v>
      </c>
      <c r="R15" s="99"/>
    </row>
    <row r="16" spans="1:18" s="50" customFormat="1" ht="13.5" customHeight="1" thickBot="1" x14ac:dyDescent="0.3">
      <c r="A16" s="49"/>
      <c r="B16" s="352"/>
      <c r="C16" s="167"/>
      <c r="D16" s="10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236">
        <f t="shared" si="1"/>
        <v>0</v>
      </c>
      <c r="R16" s="100"/>
    </row>
    <row r="17" spans="1:18" s="50" customFormat="1" ht="12.75" customHeight="1" x14ac:dyDescent="0.25">
      <c r="A17" s="49"/>
      <c r="B17" s="350" t="s">
        <v>113</v>
      </c>
      <c r="C17" s="228" t="s">
        <v>109</v>
      </c>
      <c r="D17" s="229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>
        <f t="shared" si="1"/>
        <v>0</v>
      </c>
      <c r="R17" s="66"/>
    </row>
    <row r="18" spans="1:18" s="50" customFormat="1" ht="12.75" customHeight="1" x14ac:dyDescent="0.25">
      <c r="A18" s="49"/>
      <c r="B18" s="351"/>
      <c r="C18" s="165" t="s">
        <v>110</v>
      </c>
      <c r="D18" s="82">
        <v>1</v>
      </c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>
        <v>2000</v>
      </c>
      <c r="P18" s="109"/>
      <c r="Q18" s="98">
        <f t="shared" si="1"/>
        <v>2000</v>
      </c>
      <c r="R18" s="70"/>
    </row>
    <row r="19" spans="1:18" s="50" customFormat="1" ht="12.75" customHeight="1" x14ac:dyDescent="0.25">
      <c r="A19" s="49"/>
      <c r="B19" s="351"/>
      <c r="C19" s="165" t="s">
        <v>111</v>
      </c>
      <c r="D19" s="82">
        <v>2</v>
      </c>
      <c r="E19" s="109"/>
      <c r="F19" s="109"/>
      <c r="G19" s="109"/>
      <c r="H19" s="109">
        <v>3000</v>
      </c>
      <c r="I19" s="109"/>
      <c r="J19" s="109"/>
      <c r="K19" s="109"/>
      <c r="L19" s="109"/>
      <c r="M19" s="109"/>
      <c r="N19" s="109"/>
      <c r="O19" s="109"/>
      <c r="P19" s="109"/>
      <c r="Q19" s="98">
        <f t="shared" si="1"/>
        <v>3000</v>
      </c>
      <c r="R19" s="70"/>
    </row>
    <row r="20" spans="1:18" s="50" customFormat="1" ht="12.75" customHeight="1" x14ac:dyDescent="0.25">
      <c r="A20" s="49"/>
      <c r="B20" s="351"/>
      <c r="C20" s="165" t="s">
        <v>112</v>
      </c>
      <c r="D20" s="9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98">
        <f t="shared" si="1"/>
        <v>0</v>
      </c>
      <c r="R20" s="70"/>
    </row>
    <row r="21" spans="1:18" s="50" customFormat="1" ht="13.5" customHeight="1" x14ac:dyDescent="0.25">
      <c r="A21" s="49"/>
      <c r="B21" s="351"/>
      <c r="C21" s="165"/>
      <c r="D21" s="9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98">
        <f t="shared" si="1"/>
        <v>0</v>
      </c>
      <c r="R21" s="70"/>
    </row>
    <row r="22" spans="1:18" s="50" customFormat="1" ht="13.5" customHeight="1" thickBot="1" x14ac:dyDescent="0.3">
      <c r="A22" s="49"/>
      <c r="B22" s="352"/>
      <c r="C22" s="231"/>
      <c r="D22" s="232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4">
        <f t="shared" si="1"/>
        <v>0</v>
      </c>
      <c r="R22" s="235"/>
    </row>
    <row r="23" spans="1:18" s="50" customFormat="1" ht="12.75" customHeight="1" thickBot="1" x14ac:dyDescent="0.3">
      <c r="A23" s="49"/>
      <c r="B23" s="366" t="s">
        <v>114</v>
      </c>
      <c r="C23" s="166" t="s">
        <v>109</v>
      </c>
      <c r="D23" s="97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234">
        <f t="shared" si="1"/>
        <v>0</v>
      </c>
      <c r="R23" s="97"/>
    </row>
    <row r="24" spans="1:18" s="50" customFormat="1" ht="12.75" customHeight="1" thickBot="1" x14ac:dyDescent="0.3">
      <c r="A24" s="49"/>
      <c r="B24" s="367"/>
      <c r="C24" s="165" t="s">
        <v>110</v>
      </c>
      <c r="D24" s="9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234">
        <f t="shared" si="1"/>
        <v>0</v>
      </c>
      <c r="R24" s="99"/>
    </row>
    <row r="25" spans="1:18" s="50" customFormat="1" ht="12.75" customHeight="1" thickBot="1" x14ac:dyDescent="0.3">
      <c r="A25" s="49"/>
      <c r="B25" s="367"/>
      <c r="C25" s="165" t="s">
        <v>111</v>
      </c>
      <c r="D25" s="99">
        <v>1</v>
      </c>
      <c r="E25" s="109">
        <v>1000</v>
      </c>
      <c r="F25" s="109"/>
      <c r="G25" s="109"/>
      <c r="H25" s="109">
        <v>3000</v>
      </c>
      <c r="I25" s="109"/>
      <c r="J25" s="109"/>
      <c r="K25" s="109"/>
      <c r="L25" s="109"/>
      <c r="M25" s="109"/>
      <c r="N25" s="109"/>
      <c r="O25" s="109"/>
      <c r="P25" s="109"/>
      <c r="Q25" s="234">
        <f t="shared" si="1"/>
        <v>4000</v>
      </c>
      <c r="R25" s="99"/>
    </row>
    <row r="26" spans="1:18" s="50" customFormat="1" ht="12.75" customHeight="1" thickBot="1" x14ac:dyDescent="0.3">
      <c r="A26" s="49"/>
      <c r="B26" s="367"/>
      <c r="C26" s="165" t="s">
        <v>112</v>
      </c>
      <c r="D26" s="99">
        <v>1</v>
      </c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234">
        <f t="shared" si="1"/>
        <v>0</v>
      </c>
      <c r="R26" s="99"/>
    </row>
    <row r="27" spans="1:18" s="50" customFormat="1" ht="13.5" customHeight="1" thickBot="1" x14ac:dyDescent="0.3">
      <c r="A27" s="49"/>
      <c r="B27" s="367"/>
      <c r="C27" s="165"/>
      <c r="D27" s="9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234">
        <f t="shared" si="1"/>
        <v>0</v>
      </c>
      <c r="R27" s="99"/>
    </row>
    <row r="28" spans="1:18" s="50" customFormat="1" ht="13.5" customHeight="1" thickBot="1" x14ac:dyDescent="0.3">
      <c r="A28" s="49"/>
      <c r="B28" s="368"/>
      <c r="C28" s="167"/>
      <c r="D28" s="10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234">
        <f t="shared" si="1"/>
        <v>0</v>
      </c>
      <c r="R28" s="100"/>
    </row>
    <row r="29" spans="1:18" s="102" customFormat="1" ht="13.5" thickBot="1" x14ac:dyDescent="0.3">
      <c r="A29" s="257"/>
      <c r="B29" s="353" t="s">
        <v>116</v>
      </c>
      <c r="C29" s="354"/>
      <c r="D29" s="89"/>
      <c r="E29" s="101">
        <f t="shared" ref="E29:P29" si="2">SUM(E10:E28)</f>
        <v>1500</v>
      </c>
      <c r="F29" s="101">
        <f t="shared" si="2"/>
        <v>0</v>
      </c>
      <c r="G29" s="101">
        <f t="shared" si="2"/>
        <v>10000</v>
      </c>
      <c r="H29" s="101">
        <f t="shared" si="2"/>
        <v>11000</v>
      </c>
      <c r="I29" s="101">
        <f t="shared" si="2"/>
        <v>0</v>
      </c>
      <c r="J29" s="101">
        <f t="shared" si="2"/>
        <v>0</v>
      </c>
      <c r="K29" s="101">
        <f t="shared" si="2"/>
        <v>0</v>
      </c>
      <c r="L29" s="101">
        <f t="shared" si="2"/>
        <v>0</v>
      </c>
      <c r="M29" s="101">
        <f t="shared" si="2"/>
        <v>0</v>
      </c>
      <c r="N29" s="101">
        <f t="shared" si="2"/>
        <v>0</v>
      </c>
      <c r="O29" s="101">
        <f t="shared" si="2"/>
        <v>2000</v>
      </c>
      <c r="P29" s="101">
        <f t="shared" si="2"/>
        <v>0</v>
      </c>
      <c r="Q29" s="101">
        <f>SUM(Q4:Q28)</f>
        <v>32200</v>
      </c>
      <c r="R29" s="90"/>
    </row>
    <row r="30" spans="1:18" s="50" customFormat="1" ht="12.75" x14ac:dyDescent="0.25">
      <c r="A30" s="49"/>
      <c r="B30" s="3"/>
      <c r="C30" s="95"/>
      <c r="Q30" s="96"/>
    </row>
    <row r="31" spans="1:18" x14ac:dyDescent="0.25">
      <c r="Q31" s="104"/>
    </row>
    <row r="32" spans="1:18" x14ac:dyDescent="0.25">
      <c r="Q32" s="104"/>
    </row>
    <row r="34" spans="3:3" x14ac:dyDescent="0.25">
      <c r="C34" s="111"/>
    </row>
  </sheetData>
  <mergeCells count="10">
    <mergeCell ref="B1:C1"/>
    <mergeCell ref="B17:B22"/>
    <mergeCell ref="B29:C29"/>
    <mergeCell ref="R2:R3"/>
    <mergeCell ref="B2:B3"/>
    <mergeCell ref="C2:C3"/>
    <mergeCell ref="D2:D3"/>
    <mergeCell ref="B10:B16"/>
    <mergeCell ref="B4:B9"/>
    <mergeCell ref="B23:B28"/>
  </mergeCells>
  <pageMargins left="0.25" right="0.25" top="0.75" bottom="0.75" header="0.3" footer="0.3"/>
  <pageSetup paperSize="8" scale="90" fitToWidth="0" orientation="landscape" horizontalDpi="1200" verticalDpi="1200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4"/>
  <sheetViews>
    <sheetView zoomScale="70" zoomScaleNormal="70" zoomScalePageLayoutView="150" workbookViewId="0">
      <pane xSplit="2" ySplit="3" topLeftCell="P22" activePane="bottomRight" state="frozen"/>
      <selection pane="topRight" activeCell="C1" sqref="C1"/>
      <selection pane="bottomLeft" activeCell="A4" sqref="A4"/>
      <selection pane="bottomRight" activeCell="Q38" sqref="Q38"/>
    </sheetView>
  </sheetViews>
  <sheetFormatPr defaultColWidth="8.7109375" defaultRowHeight="12.75" x14ac:dyDescent="0.25"/>
  <cols>
    <col min="1" max="1" width="5.140625" style="283" customWidth="1"/>
    <col min="2" max="2" width="37.28515625" style="285" customWidth="1"/>
    <col min="3" max="3" width="7.140625" style="285" customWidth="1"/>
    <col min="4" max="4" width="9.28515625" style="285" customWidth="1"/>
    <col min="5" max="5" width="8.28515625" style="285" customWidth="1"/>
    <col min="6" max="6" width="8.7109375" style="285" customWidth="1"/>
    <col min="7" max="7" width="7.7109375" style="285" customWidth="1"/>
    <col min="8" max="9" width="9.42578125" style="285" customWidth="1"/>
    <col min="10" max="10" width="9.7109375" style="285" customWidth="1"/>
    <col min="11" max="11" width="8.28515625" style="285" customWidth="1"/>
    <col min="12" max="14" width="8.42578125" style="285" customWidth="1"/>
    <col min="15" max="15" width="10.7109375" style="285" customWidth="1"/>
    <col min="16" max="16" width="11.140625" style="285" customWidth="1"/>
    <col min="17" max="17" width="9.5703125" style="285" customWidth="1"/>
    <col min="18" max="18" width="11" style="285" customWidth="1"/>
    <col min="19" max="19" width="9.5703125" style="285" customWidth="1"/>
    <col min="20" max="20" width="10.7109375" style="285" customWidth="1"/>
    <col min="21" max="22" width="12.7109375" style="285" customWidth="1"/>
    <col min="23" max="23" width="11.28515625" style="285" customWidth="1"/>
    <col min="24" max="31" width="13.140625" style="285" customWidth="1"/>
    <col min="32" max="32" width="26.140625" style="285" customWidth="1"/>
    <col min="33" max="34" width="11.7109375" style="285" customWidth="1"/>
    <col min="35" max="16384" width="8.7109375" style="285"/>
  </cols>
  <sheetData>
    <row r="1" spans="1:32" ht="25.15" customHeight="1" thickBot="1" x14ac:dyDescent="0.3">
      <c r="B1" s="284" t="s">
        <v>343</v>
      </c>
    </row>
    <row r="2" spans="1:32" s="286" customFormat="1" ht="31.15" customHeight="1" x14ac:dyDescent="0.25">
      <c r="A2" s="369" t="s">
        <v>24</v>
      </c>
      <c r="B2" s="371" t="s">
        <v>344</v>
      </c>
      <c r="C2" s="373" t="s">
        <v>169</v>
      </c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5"/>
      <c r="O2" s="371" t="s">
        <v>118</v>
      </c>
      <c r="P2" s="373" t="s">
        <v>345</v>
      </c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5"/>
      <c r="AF2" s="355" t="s">
        <v>94</v>
      </c>
    </row>
    <row r="3" spans="1:32" s="291" customFormat="1" ht="46.5" customHeight="1" thickBot="1" x14ac:dyDescent="0.3">
      <c r="A3" s="370"/>
      <c r="B3" s="372"/>
      <c r="C3" s="287" t="s">
        <v>27</v>
      </c>
      <c r="D3" s="287" t="s">
        <v>32</v>
      </c>
      <c r="E3" s="287" t="s">
        <v>39</v>
      </c>
      <c r="F3" s="287" t="s">
        <v>45</v>
      </c>
      <c r="G3" s="287" t="s">
        <v>50</v>
      </c>
      <c r="H3" s="287" t="s">
        <v>54</v>
      </c>
      <c r="I3" s="287" t="s">
        <v>60</v>
      </c>
      <c r="J3" s="287" t="s">
        <v>69</v>
      </c>
      <c r="K3" s="287" t="s">
        <v>71</v>
      </c>
      <c r="L3" s="287" t="s">
        <v>79</v>
      </c>
      <c r="M3" s="287" t="s">
        <v>83</v>
      </c>
      <c r="N3" s="287" t="s">
        <v>86</v>
      </c>
      <c r="O3" s="372"/>
      <c r="P3" s="288" t="s">
        <v>95</v>
      </c>
      <c r="Q3" s="287" t="s">
        <v>96</v>
      </c>
      <c r="R3" s="287" t="s">
        <v>97</v>
      </c>
      <c r="S3" s="287" t="s">
        <v>98</v>
      </c>
      <c r="T3" s="287" t="s">
        <v>99</v>
      </c>
      <c r="U3" s="287" t="s">
        <v>346</v>
      </c>
      <c r="V3" s="287" t="s">
        <v>100</v>
      </c>
      <c r="W3" s="287" t="s">
        <v>101</v>
      </c>
      <c r="X3" s="287" t="s">
        <v>102</v>
      </c>
      <c r="Y3" s="289" t="s">
        <v>103</v>
      </c>
      <c r="Z3" s="289" t="s">
        <v>104</v>
      </c>
      <c r="AA3" s="289" t="s">
        <v>347</v>
      </c>
      <c r="AB3" s="289" t="s">
        <v>348</v>
      </c>
      <c r="AC3" s="289" t="s">
        <v>106</v>
      </c>
      <c r="AD3" s="290" t="s">
        <v>349</v>
      </c>
      <c r="AE3" s="289" t="s">
        <v>107</v>
      </c>
      <c r="AF3" s="356"/>
    </row>
    <row r="4" spans="1:32" x14ac:dyDescent="0.25">
      <c r="A4" s="378">
        <v>1</v>
      </c>
      <c r="B4" s="380" t="s">
        <v>362</v>
      </c>
      <c r="C4" s="292">
        <v>1</v>
      </c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376">
        <f>C4+D5+E6+F7+G8+H9+I10+J11+K12+L13+M14+N15</f>
        <v>14</v>
      </c>
      <c r="P4" s="381">
        <v>5000</v>
      </c>
      <c r="Q4" s="376">
        <v>3000</v>
      </c>
      <c r="R4" s="376"/>
      <c r="S4" s="376"/>
      <c r="T4" s="376"/>
      <c r="U4" s="376">
        <v>0</v>
      </c>
      <c r="V4" s="376"/>
      <c r="W4" s="376">
        <v>0</v>
      </c>
      <c r="X4" s="376">
        <v>0</v>
      </c>
      <c r="Y4" s="376"/>
      <c r="Z4" s="376"/>
      <c r="AA4" s="376">
        <v>9000</v>
      </c>
      <c r="AB4" s="376"/>
      <c r="AC4" s="376"/>
      <c r="AD4" s="376"/>
      <c r="AE4" s="381">
        <f>SUM(P4:AD4)</f>
        <v>17000</v>
      </c>
      <c r="AF4" s="294"/>
    </row>
    <row r="5" spans="1:32" ht="15" customHeight="1" x14ac:dyDescent="0.25">
      <c r="A5" s="378"/>
      <c r="B5" s="376"/>
      <c r="C5" s="295"/>
      <c r="D5" s="296">
        <v>1</v>
      </c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376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376"/>
      <c r="AA5" s="376"/>
      <c r="AB5" s="376"/>
      <c r="AC5" s="376"/>
      <c r="AD5" s="376"/>
      <c r="AE5" s="376"/>
      <c r="AF5" s="297"/>
    </row>
    <row r="6" spans="1:32" ht="15" customHeight="1" x14ac:dyDescent="0.25">
      <c r="A6" s="378"/>
      <c r="B6" s="376"/>
      <c r="C6" s="295"/>
      <c r="D6" s="295"/>
      <c r="E6" s="296">
        <v>1</v>
      </c>
      <c r="F6" s="295"/>
      <c r="G6" s="295"/>
      <c r="H6" s="295"/>
      <c r="I6" s="295"/>
      <c r="J6" s="295"/>
      <c r="K6" s="295"/>
      <c r="L6" s="295"/>
      <c r="M6" s="295"/>
      <c r="N6" s="295"/>
      <c r="O6" s="376"/>
      <c r="P6" s="376"/>
      <c r="Q6" s="376"/>
      <c r="R6" s="376"/>
      <c r="S6" s="376"/>
      <c r="T6" s="376"/>
      <c r="U6" s="376"/>
      <c r="V6" s="376"/>
      <c r="W6" s="376"/>
      <c r="X6" s="376"/>
      <c r="Y6" s="376"/>
      <c r="Z6" s="376"/>
      <c r="AA6" s="376"/>
      <c r="AB6" s="376"/>
      <c r="AC6" s="376"/>
      <c r="AD6" s="376"/>
      <c r="AE6" s="376"/>
      <c r="AF6" s="297"/>
    </row>
    <row r="7" spans="1:32" ht="15" customHeight="1" x14ac:dyDescent="0.25">
      <c r="A7" s="378"/>
      <c r="B7" s="376"/>
      <c r="C7" s="295"/>
      <c r="D7" s="295"/>
      <c r="E7" s="295"/>
      <c r="F7" s="296">
        <v>1</v>
      </c>
      <c r="G7" s="295"/>
      <c r="H7" s="295"/>
      <c r="I7" s="295"/>
      <c r="J7" s="295"/>
      <c r="K7" s="295"/>
      <c r="L7" s="295"/>
      <c r="M7" s="295"/>
      <c r="N7" s="295"/>
      <c r="O7" s="376"/>
      <c r="P7" s="376"/>
      <c r="Q7" s="376"/>
      <c r="R7" s="376"/>
      <c r="S7" s="376"/>
      <c r="T7" s="376"/>
      <c r="U7" s="376"/>
      <c r="V7" s="376"/>
      <c r="W7" s="376"/>
      <c r="X7" s="376"/>
      <c r="Y7" s="376"/>
      <c r="Z7" s="376"/>
      <c r="AA7" s="376"/>
      <c r="AB7" s="376"/>
      <c r="AC7" s="376"/>
      <c r="AD7" s="376"/>
      <c r="AE7" s="376"/>
      <c r="AF7" s="297"/>
    </row>
    <row r="8" spans="1:32" ht="15" customHeight="1" x14ac:dyDescent="0.25">
      <c r="A8" s="378"/>
      <c r="B8" s="376"/>
      <c r="C8" s="295"/>
      <c r="D8" s="295"/>
      <c r="E8" s="295"/>
      <c r="F8" s="295"/>
      <c r="G8" s="296">
        <v>1</v>
      </c>
      <c r="H8" s="295"/>
      <c r="I8" s="295"/>
      <c r="J8" s="295"/>
      <c r="K8" s="295"/>
      <c r="L8" s="295"/>
      <c r="M8" s="295"/>
      <c r="N8" s="295"/>
      <c r="O8" s="376"/>
      <c r="P8" s="376"/>
      <c r="Q8" s="376"/>
      <c r="R8" s="376"/>
      <c r="S8" s="376"/>
      <c r="T8" s="376"/>
      <c r="U8" s="376"/>
      <c r="V8" s="376"/>
      <c r="W8" s="376"/>
      <c r="X8" s="376"/>
      <c r="Y8" s="376"/>
      <c r="Z8" s="376"/>
      <c r="AA8" s="376"/>
      <c r="AB8" s="376"/>
      <c r="AC8" s="376"/>
      <c r="AD8" s="376"/>
      <c r="AE8" s="376"/>
      <c r="AF8" s="297"/>
    </row>
    <row r="9" spans="1:32" ht="15" customHeight="1" x14ac:dyDescent="0.25">
      <c r="A9" s="378"/>
      <c r="B9" s="376"/>
      <c r="C9" s="295"/>
      <c r="D9" s="295"/>
      <c r="E9" s="295"/>
      <c r="F9" s="295"/>
      <c r="G9" s="295"/>
      <c r="H9" s="296">
        <v>2</v>
      </c>
      <c r="I9" s="295"/>
      <c r="J9" s="295"/>
      <c r="K9" s="295"/>
      <c r="L9" s="295"/>
      <c r="M9" s="295"/>
      <c r="N9" s="295"/>
      <c r="O9" s="376"/>
      <c r="P9" s="376"/>
      <c r="Q9" s="376"/>
      <c r="R9" s="376"/>
      <c r="S9" s="376"/>
      <c r="T9" s="376"/>
      <c r="U9" s="376"/>
      <c r="V9" s="376"/>
      <c r="W9" s="376"/>
      <c r="X9" s="376"/>
      <c r="Y9" s="376"/>
      <c r="Z9" s="376"/>
      <c r="AA9" s="376"/>
      <c r="AB9" s="376"/>
      <c r="AC9" s="376"/>
      <c r="AD9" s="376"/>
      <c r="AE9" s="376"/>
      <c r="AF9" s="297"/>
    </row>
    <row r="10" spans="1:32" ht="15" customHeight="1" x14ac:dyDescent="0.25">
      <c r="A10" s="378"/>
      <c r="B10" s="376"/>
      <c r="C10" s="295"/>
      <c r="D10" s="295"/>
      <c r="E10" s="295"/>
      <c r="F10" s="295"/>
      <c r="G10" s="295"/>
      <c r="H10" s="295"/>
      <c r="I10" s="296">
        <v>1</v>
      </c>
      <c r="J10" s="295"/>
      <c r="K10" s="295"/>
      <c r="L10" s="295"/>
      <c r="M10" s="295"/>
      <c r="N10" s="295"/>
      <c r="O10" s="376"/>
      <c r="P10" s="376"/>
      <c r="Q10" s="376"/>
      <c r="R10" s="376"/>
      <c r="S10" s="376"/>
      <c r="T10" s="376"/>
      <c r="U10" s="376"/>
      <c r="V10" s="376"/>
      <c r="W10" s="376"/>
      <c r="X10" s="376"/>
      <c r="Y10" s="376"/>
      <c r="Z10" s="376"/>
      <c r="AA10" s="376"/>
      <c r="AB10" s="376"/>
      <c r="AC10" s="376"/>
      <c r="AD10" s="376"/>
      <c r="AE10" s="376"/>
      <c r="AF10" s="297"/>
    </row>
    <row r="11" spans="1:32" ht="15" customHeight="1" x14ac:dyDescent="0.25">
      <c r="A11" s="378"/>
      <c r="B11" s="376"/>
      <c r="C11" s="295"/>
      <c r="D11" s="295"/>
      <c r="E11" s="295"/>
      <c r="F11" s="295"/>
      <c r="G11" s="295"/>
      <c r="H11" s="295"/>
      <c r="I11" s="295"/>
      <c r="J11" s="296">
        <v>1</v>
      </c>
      <c r="K11" s="295"/>
      <c r="L11" s="295"/>
      <c r="M11" s="295"/>
      <c r="N11" s="295"/>
      <c r="O11" s="376"/>
      <c r="P11" s="376"/>
      <c r="Q11" s="376"/>
      <c r="R11" s="376"/>
      <c r="S11" s="376"/>
      <c r="T11" s="376"/>
      <c r="U11" s="376"/>
      <c r="V11" s="376"/>
      <c r="W11" s="376"/>
      <c r="X11" s="376"/>
      <c r="Y11" s="376"/>
      <c r="Z11" s="376"/>
      <c r="AA11" s="376"/>
      <c r="AB11" s="376"/>
      <c r="AC11" s="376"/>
      <c r="AD11" s="376"/>
      <c r="AE11" s="376"/>
      <c r="AF11" s="297"/>
    </row>
    <row r="12" spans="1:32" ht="15" customHeight="1" x14ac:dyDescent="0.25">
      <c r="A12" s="378"/>
      <c r="B12" s="376"/>
      <c r="C12" s="295"/>
      <c r="D12" s="295"/>
      <c r="E12" s="295"/>
      <c r="F12" s="295"/>
      <c r="G12" s="295"/>
      <c r="H12" s="295"/>
      <c r="I12" s="295"/>
      <c r="J12" s="295"/>
      <c r="K12" s="296">
        <v>1</v>
      </c>
      <c r="L12" s="295"/>
      <c r="M12" s="295"/>
      <c r="N12" s="295"/>
      <c r="O12" s="376"/>
      <c r="P12" s="376"/>
      <c r="Q12" s="376"/>
      <c r="R12" s="376"/>
      <c r="S12" s="376"/>
      <c r="T12" s="376"/>
      <c r="U12" s="376"/>
      <c r="V12" s="376"/>
      <c r="W12" s="376"/>
      <c r="X12" s="376"/>
      <c r="Y12" s="376"/>
      <c r="Z12" s="376"/>
      <c r="AA12" s="376"/>
      <c r="AB12" s="376"/>
      <c r="AC12" s="376"/>
      <c r="AD12" s="376"/>
      <c r="AE12" s="376"/>
      <c r="AF12" s="297"/>
    </row>
    <row r="13" spans="1:32" ht="15" customHeight="1" x14ac:dyDescent="0.25">
      <c r="A13" s="378"/>
      <c r="B13" s="376"/>
      <c r="C13" s="295"/>
      <c r="D13" s="295"/>
      <c r="E13" s="295"/>
      <c r="F13" s="295"/>
      <c r="G13" s="295"/>
      <c r="H13" s="295"/>
      <c r="I13" s="295"/>
      <c r="J13" s="295"/>
      <c r="K13" s="295"/>
      <c r="L13" s="296">
        <v>1</v>
      </c>
      <c r="M13" s="295"/>
      <c r="N13" s="295"/>
      <c r="O13" s="376"/>
      <c r="P13" s="376"/>
      <c r="Q13" s="376"/>
      <c r="R13" s="376"/>
      <c r="S13" s="376"/>
      <c r="T13" s="376"/>
      <c r="U13" s="376"/>
      <c r="V13" s="376"/>
      <c r="W13" s="376"/>
      <c r="X13" s="376"/>
      <c r="Y13" s="376"/>
      <c r="Z13" s="376"/>
      <c r="AA13" s="376"/>
      <c r="AB13" s="376"/>
      <c r="AC13" s="376"/>
      <c r="AD13" s="376"/>
      <c r="AE13" s="376"/>
      <c r="AF13" s="297"/>
    </row>
    <row r="14" spans="1:32" ht="15" customHeight="1" x14ac:dyDescent="0.25">
      <c r="A14" s="378"/>
      <c r="B14" s="376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6">
        <v>1</v>
      </c>
      <c r="N14" s="295"/>
      <c r="O14" s="376"/>
      <c r="P14" s="376"/>
      <c r="Q14" s="376"/>
      <c r="R14" s="376"/>
      <c r="S14" s="376"/>
      <c r="T14" s="376"/>
      <c r="U14" s="376"/>
      <c r="V14" s="376"/>
      <c r="W14" s="376"/>
      <c r="X14" s="376"/>
      <c r="Y14" s="376"/>
      <c r="Z14" s="376"/>
      <c r="AA14" s="376"/>
      <c r="AB14" s="376"/>
      <c r="AC14" s="376"/>
      <c r="AD14" s="376"/>
      <c r="AE14" s="376"/>
      <c r="AF14" s="297"/>
    </row>
    <row r="15" spans="1:32" ht="11.45" customHeight="1" thickBot="1" x14ac:dyDescent="0.3">
      <c r="A15" s="379"/>
      <c r="B15" s="377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9">
        <v>2</v>
      </c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377"/>
      <c r="AC15" s="377"/>
      <c r="AD15" s="377"/>
      <c r="AE15" s="377"/>
      <c r="AF15" s="300"/>
    </row>
    <row r="16" spans="1:32" x14ac:dyDescent="0.25">
      <c r="A16" s="382">
        <v>2</v>
      </c>
      <c r="B16" s="384" t="s">
        <v>384</v>
      </c>
      <c r="C16" s="292">
        <v>3</v>
      </c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381">
        <v>20</v>
      </c>
      <c r="P16" s="381">
        <v>5000</v>
      </c>
      <c r="Q16" s="381">
        <v>3000</v>
      </c>
      <c r="R16" s="381"/>
      <c r="S16" s="381"/>
      <c r="T16" s="381"/>
      <c r="U16" s="381">
        <v>0</v>
      </c>
      <c r="V16" s="381"/>
      <c r="W16" s="381"/>
      <c r="X16" s="381"/>
      <c r="Y16" s="381"/>
      <c r="Z16" s="381"/>
      <c r="AA16" s="381">
        <v>9000</v>
      </c>
      <c r="AB16" s="381"/>
      <c r="AC16" s="381"/>
      <c r="AD16" s="381">
        <v>0</v>
      </c>
      <c r="AE16" s="381">
        <f>SUM(P16:AD16)</f>
        <v>17000</v>
      </c>
      <c r="AF16" s="294"/>
    </row>
    <row r="17" spans="1:32" ht="14.1" customHeight="1" x14ac:dyDescent="0.25">
      <c r="A17" s="382"/>
      <c r="B17" s="385"/>
      <c r="C17" s="295"/>
      <c r="D17" s="296">
        <v>3</v>
      </c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376"/>
      <c r="P17" s="376"/>
      <c r="Q17" s="376"/>
      <c r="R17" s="376"/>
      <c r="S17" s="376"/>
      <c r="T17" s="376"/>
      <c r="U17" s="376"/>
      <c r="V17" s="376"/>
      <c r="W17" s="376"/>
      <c r="X17" s="376"/>
      <c r="Y17" s="376"/>
      <c r="Z17" s="376"/>
      <c r="AA17" s="376"/>
      <c r="AB17" s="376"/>
      <c r="AC17" s="376"/>
      <c r="AD17" s="376"/>
      <c r="AE17" s="376"/>
      <c r="AF17" s="297"/>
    </row>
    <row r="18" spans="1:32" ht="14.1" customHeight="1" x14ac:dyDescent="0.25">
      <c r="A18" s="382"/>
      <c r="B18" s="385"/>
      <c r="C18" s="295"/>
      <c r="D18" s="295"/>
      <c r="E18" s="296">
        <v>2</v>
      </c>
      <c r="F18" s="295"/>
      <c r="G18" s="295"/>
      <c r="H18" s="295"/>
      <c r="I18" s="295"/>
      <c r="J18" s="295"/>
      <c r="K18" s="295"/>
      <c r="L18" s="295"/>
      <c r="M18" s="295"/>
      <c r="N18" s="295"/>
      <c r="O18" s="376"/>
      <c r="P18" s="376"/>
      <c r="Q18" s="376"/>
      <c r="R18" s="376"/>
      <c r="S18" s="376"/>
      <c r="T18" s="376"/>
      <c r="U18" s="376"/>
      <c r="V18" s="376"/>
      <c r="W18" s="376"/>
      <c r="X18" s="376"/>
      <c r="Y18" s="376"/>
      <c r="Z18" s="376"/>
      <c r="AA18" s="376"/>
      <c r="AB18" s="376"/>
      <c r="AC18" s="376"/>
      <c r="AD18" s="376"/>
      <c r="AE18" s="376"/>
      <c r="AF18" s="297"/>
    </row>
    <row r="19" spans="1:32" ht="14.1" customHeight="1" x14ac:dyDescent="0.25">
      <c r="A19" s="382"/>
      <c r="B19" s="385"/>
      <c r="C19" s="295"/>
      <c r="D19" s="295"/>
      <c r="E19" s="295"/>
      <c r="F19" s="296">
        <v>2</v>
      </c>
      <c r="G19" s="295"/>
      <c r="H19" s="295"/>
      <c r="I19" s="295"/>
      <c r="J19" s="295"/>
      <c r="K19" s="295"/>
      <c r="L19" s="295"/>
      <c r="M19" s="295"/>
      <c r="N19" s="295"/>
      <c r="O19" s="376"/>
      <c r="P19" s="376"/>
      <c r="Q19" s="376"/>
      <c r="R19" s="376"/>
      <c r="S19" s="376"/>
      <c r="T19" s="376"/>
      <c r="U19" s="376"/>
      <c r="V19" s="376"/>
      <c r="W19" s="376"/>
      <c r="X19" s="376"/>
      <c r="Y19" s="376"/>
      <c r="Z19" s="376"/>
      <c r="AA19" s="376"/>
      <c r="AB19" s="376"/>
      <c r="AC19" s="376"/>
      <c r="AD19" s="376"/>
      <c r="AE19" s="376"/>
      <c r="AF19" s="297"/>
    </row>
    <row r="20" spans="1:32" ht="14.1" customHeight="1" x14ac:dyDescent="0.25">
      <c r="A20" s="382"/>
      <c r="B20" s="385"/>
      <c r="C20" s="295"/>
      <c r="D20" s="295"/>
      <c r="E20" s="295"/>
      <c r="F20" s="295"/>
      <c r="G20" s="296">
        <v>3</v>
      </c>
      <c r="H20" s="295"/>
      <c r="I20" s="295"/>
      <c r="J20" s="295"/>
      <c r="K20" s="295"/>
      <c r="L20" s="295"/>
      <c r="M20" s="295"/>
      <c r="N20" s="295"/>
      <c r="O20" s="376"/>
      <c r="P20" s="376"/>
      <c r="Q20" s="376"/>
      <c r="R20" s="376"/>
      <c r="S20" s="376"/>
      <c r="T20" s="376"/>
      <c r="U20" s="376"/>
      <c r="V20" s="376"/>
      <c r="W20" s="376"/>
      <c r="X20" s="376"/>
      <c r="Y20" s="376"/>
      <c r="Z20" s="376"/>
      <c r="AA20" s="376"/>
      <c r="AB20" s="376"/>
      <c r="AC20" s="376"/>
      <c r="AD20" s="376"/>
      <c r="AE20" s="376"/>
      <c r="AF20" s="297"/>
    </row>
    <row r="21" spans="1:32" ht="14.1" customHeight="1" x14ac:dyDescent="0.25">
      <c r="A21" s="382"/>
      <c r="B21" s="385"/>
      <c r="C21" s="295"/>
      <c r="D21" s="295"/>
      <c r="E21" s="295"/>
      <c r="F21" s="295"/>
      <c r="G21" s="295"/>
      <c r="H21" s="296">
        <v>2</v>
      </c>
      <c r="I21" s="295"/>
      <c r="J21" s="295"/>
      <c r="K21" s="295"/>
      <c r="L21" s="295"/>
      <c r="M21" s="295"/>
      <c r="N21" s="295"/>
      <c r="O21" s="376"/>
      <c r="P21" s="376"/>
      <c r="Q21" s="376"/>
      <c r="R21" s="376"/>
      <c r="S21" s="376"/>
      <c r="T21" s="376"/>
      <c r="U21" s="376"/>
      <c r="V21" s="376"/>
      <c r="W21" s="376"/>
      <c r="X21" s="376"/>
      <c r="Y21" s="376"/>
      <c r="Z21" s="376"/>
      <c r="AA21" s="376"/>
      <c r="AB21" s="376"/>
      <c r="AC21" s="376"/>
      <c r="AD21" s="376"/>
      <c r="AE21" s="376"/>
      <c r="AF21" s="297"/>
    </row>
    <row r="22" spans="1:32" ht="14.1" customHeight="1" x14ac:dyDescent="0.25">
      <c r="A22" s="382"/>
      <c r="B22" s="385"/>
      <c r="C22" s="295"/>
      <c r="D22" s="295"/>
      <c r="E22" s="295"/>
      <c r="F22" s="295"/>
      <c r="G22" s="295"/>
      <c r="H22" s="295"/>
      <c r="I22" s="296">
        <v>3</v>
      </c>
      <c r="J22" s="295"/>
      <c r="K22" s="295"/>
      <c r="L22" s="295"/>
      <c r="M22" s="295"/>
      <c r="N22" s="295"/>
      <c r="O22" s="376"/>
      <c r="P22" s="376"/>
      <c r="Q22" s="376"/>
      <c r="R22" s="376"/>
      <c r="S22" s="376"/>
      <c r="T22" s="376"/>
      <c r="U22" s="376"/>
      <c r="V22" s="376"/>
      <c r="W22" s="376"/>
      <c r="X22" s="376"/>
      <c r="Y22" s="376"/>
      <c r="Z22" s="376"/>
      <c r="AA22" s="376"/>
      <c r="AB22" s="376"/>
      <c r="AC22" s="376"/>
      <c r="AD22" s="376"/>
      <c r="AE22" s="376"/>
      <c r="AF22" s="297"/>
    </row>
    <row r="23" spans="1:32" ht="14.1" customHeight="1" x14ac:dyDescent="0.25">
      <c r="A23" s="382"/>
      <c r="B23" s="385"/>
      <c r="C23" s="295"/>
      <c r="D23" s="295"/>
      <c r="E23" s="295"/>
      <c r="F23" s="295"/>
      <c r="G23" s="295"/>
      <c r="H23" s="295"/>
      <c r="I23" s="295"/>
      <c r="J23" s="296">
        <v>2</v>
      </c>
      <c r="K23" s="295"/>
      <c r="L23" s="295"/>
      <c r="M23" s="295"/>
      <c r="N23" s="295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297"/>
    </row>
    <row r="24" spans="1:32" ht="14.1" customHeight="1" x14ac:dyDescent="0.25">
      <c r="A24" s="382"/>
      <c r="B24" s="385"/>
      <c r="C24" s="295"/>
      <c r="D24" s="295"/>
      <c r="E24" s="295"/>
      <c r="F24" s="295"/>
      <c r="G24" s="295"/>
      <c r="H24" s="295"/>
      <c r="I24" s="295"/>
      <c r="J24" s="295"/>
      <c r="K24" s="296">
        <v>3</v>
      </c>
      <c r="L24" s="295"/>
      <c r="M24" s="295"/>
      <c r="N24" s="295"/>
      <c r="O24" s="376"/>
      <c r="P24" s="376"/>
      <c r="Q24" s="376"/>
      <c r="R24" s="376"/>
      <c r="S24" s="376"/>
      <c r="T24" s="376"/>
      <c r="U24" s="376"/>
      <c r="V24" s="376"/>
      <c r="W24" s="376"/>
      <c r="X24" s="376"/>
      <c r="Y24" s="376"/>
      <c r="Z24" s="376"/>
      <c r="AA24" s="376"/>
      <c r="AB24" s="376"/>
      <c r="AC24" s="376"/>
      <c r="AD24" s="376"/>
      <c r="AE24" s="376"/>
      <c r="AF24" s="297"/>
    </row>
    <row r="25" spans="1:32" ht="14.1" customHeight="1" x14ac:dyDescent="0.25">
      <c r="A25" s="382"/>
      <c r="B25" s="385"/>
      <c r="C25" s="295"/>
      <c r="D25" s="295"/>
      <c r="E25" s="295"/>
      <c r="F25" s="295"/>
      <c r="G25" s="295"/>
      <c r="H25" s="295"/>
      <c r="I25" s="295"/>
      <c r="J25" s="295"/>
      <c r="K25" s="295"/>
      <c r="L25" s="296">
        <v>3</v>
      </c>
      <c r="M25" s="295"/>
      <c r="N25" s="295"/>
      <c r="O25" s="376"/>
      <c r="P25" s="376"/>
      <c r="Q25" s="376"/>
      <c r="R25" s="376"/>
      <c r="S25" s="376"/>
      <c r="T25" s="376"/>
      <c r="U25" s="376"/>
      <c r="V25" s="376"/>
      <c r="W25" s="376"/>
      <c r="X25" s="376"/>
      <c r="Y25" s="376"/>
      <c r="Z25" s="376"/>
      <c r="AA25" s="376"/>
      <c r="AB25" s="376"/>
      <c r="AC25" s="376"/>
      <c r="AD25" s="376"/>
      <c r="AE25" s="376"/>
      <c r="AF25" s="297"/>
    </row>
    <row r="26" spans="1:32" ht="14.1" customHeight="1" x14ac:dyDescent="0.25">
      <c r="A26" s="382"/>
      <c r="B26" s="385"/>
      <c r="C26" s="295"/>
      <c r="D26" s="295"/>
      <c r="E26" s="295"/>
      <c r="F26" s="295"/>
      <c r="G26" s="295"/>
      <c r="H26" s="295"/>
      <c r="I26" s="295"/>
      <c r="J26" s="295"/>
      <c r="K26" s="295"/>
      <c r="L26" s="295"/>
      <c r="M26" s="296">
        <v>2</v>
      </c>
      <c r="N26" s="295"/>
      <c r="O26" s="376"/>
      <c r="P26" s="376"/>
      <c r="Q26" s="376"/>
      <c r="R26" s="376"/>
      <c r="S26" s="376"/>
      <c r="T26" s="376"/>
      <c r="U26" s="376"/>
      <c r="V26" s="376"/>
      <c r="W26" s="376"/>
      <c r="X26" s="376"/>
      <c r="Y26" s="376"/>
      <c r="Z26" s="376"/>
      <c r="AA26" s="376"/>
      <c r="AB26" s="376"/>
      <c r="AC26" s="376"/>
      <c r="AD26" s="376"/>
      <c r="AE26" s="376"/>
      <c r="AF26" s="297"/>
    </row>
    <row r="27" spans="1:32" ht="15" customHeight="1" thickBot="1" x14ac:dyDescent="0.3">
      <c r="A27" s="383"/>
      <c r="B27" s="386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9">
        <v>3</v>
      </c>
      <c r="O27" s="377"/>
      <c r="P27" s="377"/>
      <c r="Q27" s="377"/>
      <c r="R27" s="377"/>
      <c r="S27" s="377"/>
      <c r="T27" s="377"/>
      <c r="U27" s="377"/>
      <c r="V27" s="377"/>
      <c r="W27" s="377"/>
      <c r="X27" s="377"/>
      <c r="Y27" s="377"/>
      <c r="Z27" s="377"/>
      <c r="AA27" s="377"/>
      <c r="AB27" s="377"/>
      <c r="AC27" s="377"/>
      <c r="AD27" s="377"/>
      <c r="AE27" s="377"/>
      <c r="AF27" s="300"/>
    </row>
    <row r="28" spans="1:32" ht="42.6" customHeight="1" x14ac:dyDescent="0.25">
      <c r="A28" s="301">
        <v>3</v>
      </c>
      <c r="B28" s="302" t="s">
        <v>170</v>
      </c>
      <c r="C28" s="295"/>
      <c r="D28" s="295"/>
      <c r="E28" s="295"/>
      <c r="F28" s="295"/>
      <c r="G28" s="295"/>
      <c r="H28" s="303"/>
      <c r="I28" s="295"/>
      <c r="J28" s="295"/>
      <c r="K28" s="295"/>
      <c r="L28" s="295"/>
      <c r="M28" s="295"/>
      <c r="N28" s="295"/>
      <c r="O28" s="295">
        <v>1</v>
      </c>
      <c r="P28" s="295">
        <v>10000</v>
      </c>
      <c r="Q28" s="295">
        <v>0</v>
      </c>
      <c r="R28" s="295"/>
      <c r="S28" s="295"/>
      <c r="T28" s="295">
        <v>0</v>
      </c>
      <c r="U28" s="295"/>
      <c r="V28" s="295"/>
      <c r="W28" s="295"/>
      <c r="X28" s="295">
        <v>0</v>
      </c>
      <c r="Y28" s="295"/>
      <c r="Z28" s="295"/>
      <c r="AA28" s="295"/>
      <c r="AB28" s="295"/>
      <c r="AC28" s="295"/>
      <c r="AD28" s="295"/>
      <c r="AE28" s="293">
        <f t="shared" ref="AE28:AE45" si="0">SUM(P28:AD28)</f>
        <v>10000</v>
      </c>
      <c r="AF28" s="295"/>
    </row>
    <row r="29" spans="1:32" ht="51" x14ac:dyDescent="0.25">
      <c r="A29" s="301">
        <v>3</v>
      </c>
      <c r="B29" s="1" t="s">
        <v>350</v>
      </c>
      <c r="C29" s="295"/>
      <c r="D29" s="295"/>
      <c r="E29" s="295"/>
      <c r="F29" s="295"/>
      <c r="G29" s="295"/>
      <c r="H29" s="303"/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>
        <v>22000</v>
      </c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295">
        <f t="shared" si="0"/>
        <v>22000</v>
      </c>
      <c r="AF29" s="295"/>
    </row>
    <row r="30" spans="1:32" ht="27.75" customHeight="1" x14ac:dyDescent="0.25">
      <c r="A30" s="301">
        <v>4</v>
      </c>
      <c r="B30" s="1" t="s">
        <v>351</v>
      </c>
      <c r="C30" s="295"/>
      <c r="D30" s="295"/>
      <c r="E30" s="295"/>
      <c r="F30" s="295"/>
      <c r="G30" s="295"/>
      <c r="H30" s="303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>
        <v>16000</v>
      </c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5"/>
      <c r="AE30" s="304">
        <f t="shared" si="0"/>
        <v>16000</v>
      </c>
      <c r="AF30" s="295"/>
    </row>
    <row r="31" spans="1:32" ht="19.350000000000001" customHeight="1" x14ac:dyDescent="0.25">
      <c r="A31" s="301">
        <v>5</v>
      </c>
      <c r="B31" s="1" t="s">
        <v>352</v>
      </c>
      <c r="C31" s="295"/>
      <c r="D31" s="295"/>
      <c r="E31" s="295"/>
      <c r="F31" s="295"/>
      <c r="G31" s="295"/>
      <c r="H31" s="303"/>
      <c r="I31" s="295"/>
      <c r="J31" s="295"/>
      <c r="K31" s="295"/>
      <c r="L31" s="295"/>
      <c r="M31" s="295"/>
      <c r="N31" s="295"/>
      <c r="O31" s="295">
        <v>21</v>
      </c>
      <c r="P31" s="295"/>
      <c r="Q31" s="295"/>
      <c r="R31" s="295"/>
      <c r="S31" s="295"/>
      <c r="T31" s="295"/>
      <c r="U31" s="295"/>
      <c r="V31" s="295"/>
      <c r="W31" s="295"/>
      <c r="X31" s="295"/>
      <c r="Y31" s="295">
        <v>1500</v>
      </c>
      <c r="Z31" s="295"/>
      <c r="AA31" s="295"/>
      <c r="AB31" s="295"/>
      <c r="AC31" s="295"/>
      <c r="AD31" s="295"/>
      <c r="AE31" s="304">
        <f>Y31*O31</f>
        <v>31500</v>
      </c>
      <c r="AF31" s="295"/>
    </row>
    <row r="32" spans="1:32" ht="19.350000000000001" customHeight="1" x14ac:dyDescent="0.25">
      <c r="A32" s="301">
        <v>6</v>
      </c>
      <c r="B32" s="1" t="s">
        <v>353</v>
      </c>
      <c r="C32" s="295"/>
      <c r="D32" s="295"/>
      <c r="E32" s="295"/>
      <c r="F32" s="295"/>
      <c r="G32" s="295"/>
      <c r="H32" s="303"/>
      <c r="I32" s="295"/>
      <c r="J32" s="295"/>
      <c r="K32" s="295"/>
      <c r="L32" s="295"/>
      <c r="M32" s="295"/>
      <c r="N32" s="295"/>
      <c r="O32" s="295">
        <v>1</v>
      </c>
      <c r="P32" s="295"/>
      <c r="Q32" s="295"/>
      <c r="R32" s="295"/>
      <c r="S32" s="295"/>
      <c r="T32" s="295"/>
      <c r="U32" s="295"/>
      <c r="V32" s="295"/>
      <c r="W32" s="295"/>
      <c r="X32" s="295"/>
      <c r="Y32" s="295">
        <v>10000</v>
      </c>
      <c r="Z32" s="295"/>
      <c r="AA32" s="295"/>
      <c r="AB32" s="295"/>
      <c r="AC32" s="295"/>
      <c r="AD32" s="295"/>
      <c r="AE32" s="304">
        <f>Y32*O32</f>
        <v>10000</v>
      </c>
      <c r="AF32" s="295"/>
    </row>
    <row r="33" spans="1:32" ht="26.25" customHeight="1" x14ac:dyDescent="0.25">
      <c r="A33" s="301">
        <v>7</v>
      </c>
      <c r="B33" s="1" t="s">
        <v>396</v>
      </c>
      <c r="C33" s="295"/>
      <c r="D33" s="295"/>
      <c r="E33" s="295"/>
      <c r="F33" s="295"/>
      <c r="G33" s="295"/>
      <c r="H33" s="303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  <c r="AE33" s="304">
        <v>750000</v>
      </c>
      <c r="AF33" s="295"/>
    </row>
    <row r="34" spans="1:32" ht="19.350000000000001" customHeight="1" x14ac:dyDescent="0.25">
      <c r="A34" s="301">
        <v>8</v>
      </c>
      <c r="B34" s="1" t="s">
        <v>397</v>
      </c>
      <c r="C34" s="295"/>
      <c r="D34" s="295"/>
      <c r="E34" s="295"/>
      <c r="F34" s="295"/>
      <c r="G34" s="295"/>
      <c r="H34" s="303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>
        <v>21000</v>
      </c>
      <c r="T34" s="295"/>
      <c r="U34" s="295"/>
      <c r="V34" s="295"/>
      <c r="W34" s="295"/>
      <c r="X34" s="295"/>
      <c r="Y34" s="314"/>
      <c r="Z34" s="314"/>
      <c r="AA34" s="295"/>
      <c r="AB34" s="295"/>
      <c r="AC34" s="295"/>
      <c r="AD34" s="295"/>
      <c r="AE34" s="304">
        <f t="shared" si="0"/>
        <v>21000</v>
      </c>
      <c r="AF34" s="295"/>
    </row>
    <row r="35" spans="1:32" ht="19.350000000000001" customHeight="1" x14ac:dyDescent="0.25">
      <c r="A35" s="301">
        <v>9</v>
      </c>
      <c r="B35" s="305" t="s">
        <v>82</v>
      </c>
      <c r="C35" s="295"/>
      <c r="D35" s="295"/>
      <c r="E35" s="295"/>
      <c r="F35" s="295"/>
      <c r="G35" s="295"/>
      <c r="H35" s="303"/>
      <c r="I35" s="295"/>
      <c r="J35" s="295"/>
      <c r="K35" s="295"/>
      <c r="L35" s="295"/>
      <c r="M35" s="295"/>
      <c r="N35" s="295"/>
      <c r="O35" s="295"/>
      <c r="P35" s="295">
        <v>15000</v>
      </c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295"/>
      <c r="AD35" s="295"/>
      <c r="AE35" s="295">
        <f t="shared" si="0"/>
        <v>15000</v>
      </c>
      <c r="AF35" s="295"/>
    </row>
    <row r="36" spans="1:32" ht="19.350000000000001" customHeight="1" x14ac:dyDescent="0.25">
      <c r="A36" s="301">
        <v>10</v>
      </c>
      <c r="B36" s="305" t="s">
        <v>354</v>
      </c>
      <c r="C36" s="295"/>
      <c r="D36" s="295"/>
      <c r="E36" s="295"/>
      <c r="F36" s="295"/>
      <c r="G36" s="295"/>
      <c r="H36" s="303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  <c r="AA36" s="295"/>
      <c r="AB36" s="295"/>
      <c r="AC36" s="295"/>
      <c r="AD36" s="295"/>
      <c r="AE36" s="295"/>
      <c r="AF36" s="295"/>
    </row>
    <row r="37" spans="1:32" ht="19.350000000000001" customHeight="1" x14ac:dyDescent="0.25">
      <c r="A37" s="301">
        <v>11</v>
      </c>
      <c r="B37" s="306" t="s">
        <v>355</v>
      </c>
      <c r="C37" s="295"/>
      <c r="D37" s="295"/>
      <c r="E37" s="295"/>
      <c r="F37" s="295"/>
      <c r="G37" s="295"/>
      <c r="H37" s="303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>
        <v>10000</v>
      </c>
      <c r="AC37" s="295"/>
      <c r="AD37" s="295"/>
      <c r="AE37" s="295">
        <f t="shared" si="0"/>
        <v>10000</v>
      </c>
      <c r="AF37" s="295"/>
    </row>
    <row r="38" spans="1:32" ht="19.350000000000001" customHeight="1" x14ac:dyDescent="0.25">
      <c r="A38" s="301">
        <v>12</v>
      </c>
      <c r="B38" s="305" t="s">
        <v>356</v>
      </c>
      <c r="C38" s="295"/>
      <c r="D38" s="295"/>
      <c r="E38" s="295"/>
      <c r="F38" s="295"/>
      <c r="G38" s="295"/>
      <c r="H38" s="303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>
        <v>5000</v>
      </c>
      <c r="X38" s="295"/>
      <c r="Y38" s="295"/>
      <c r="Z38" s="295"/>
      <c r="AA38" s="295"/>
      <c r="AB38" s="295"/>
      <c r="AC38" s="295"/>
      <c r="AD38" s="295"/>
      <c r="AE38" s="295">
        <f t="shared" si="0"/>
        <v>5000</v>
      </c>
      <c r="AF38" s="295"/>
    </row>
    <row r="39" spans="1:32" x14ac:dyDescent="0.25">
      <c r="A39" s="301">
        <v>13</v>
      </c>
      <c r="B39" s="307" t="s">
        <v>357</v>
      </c>
      <c r="C39" s="295"/>
      <c r="D39" s="295"/>
      <c r="E39" s="295"/>
      <c r="F39" s="295"/>
      <c r="G39" s="295"/>
      <c r="H39" s="303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</row>
    <row r="40" spans="1:32" ht="25.5" x14ac:dyDescent="0.25">
      <c r="A40" s="301">
        <v>14</v>
      </c>
      <c r="B40" s="308" t="s">
        <v>171</v>
      </c>
      <c r="C40" s="295"/>
      <c r="D40" s="295"/>
      <c r="E40" s="295"/>
      <c r="F40" s="295"/>
      <c r="G40" s="295"/>
      <c r="H40" s="303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5"/>
      <c r="W40" s="295"/>
      <c r="X40" s="295"/>
      <c r="Y40" s="295"/>
      <c r="Z40" s="295"/>
      <c r="AA40" s="295"/>
      <c r="AB40" s="295"/>
      <c r="AC40" s="295"/>
      <c r="AD40" s="295"/>
      <c r="AE40" s="295">
        <f t="shared" si="0"/>
        <v>0</v>
      </c>
      <c r="AF40" s="295"/>
    </row>
    <row r="41" spans="1:32" ht="25.5" x14ac:dyDescent="0.25">
      <c r="A41" s="301">
        <v>15</v>
      </c>
      <c r="B41" s="308" t="s">
        <v>358</v>
      </c>
      <c r="C41" s="295"/>
      <c r="D41" s="295"/>
      <c r="E41" s="295" t="s">
        <v>172</v>
      </c>
      <c r="F41" s="295"/>
      <c r="G41" s="295"/>
      <c r="H41" s="303"/>
      <c r="I41" s="295"/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5"/>
      <c r="X41" s="295"/>
      <c r="Y41" s="295"/>
      <c r="Z41" s="295"/>
      <c r="AA41" s="295"/>
      <c r="AB41" s="295"/>
      <c r="AC41" s="295"/>
      <c r="AD41" s="295"/>
      <c r="AE41" s="295">
        <f t="shared" si="0"/>
        <v>0</v>
      </c>
      <c r="AF41" s="295"/>
    </row>
    <row r="42" spans="1:32" ht="27.75" customHeight="1" x14ac:dyDescent="0.25">
      <c r="A42" s="301">
        <v>16</v>
      </c>
      <c r="B42" s="308" t="s">
        <v>173</v>
      </c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  <c r="AA42" s="295"/>
      <c r="AB42" s="295"/>
      <c r="AC42" s="295"/>
      <c r="AD42" s="295"/>
      <c r="AE42" s="295">
        <f t="shared" si="0"/>
        <v>0</v>
      </c>
      <c r="AF42" s="295"/>
    </row>
    <row r="43" spans="1:32" ht="40.35" customHeight="1" x14ac:dyDescent="0.25">
      <c r="A43" s="301">
        <v>17</v>
      </c>
      <c r="B43" s="308" t="s">
        <v>359</v>
      </c>
      <c r="C43" s="295"/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5"/>
      <c r="AB43" s="295"/>
      <c r="AC43" s="295"/>
      <c r="AD43" s="295"/>
      <c r="AE43" s="295">
        <f t="shared" si="0"/>
        <v>0</v>
      </c>
      <c r="AF43" s="295"/>
    </row>
    <row r="44" spans="1:32" ht="38.1" customHeight="1" x14ac:dyDescent="0.25">
      <c r="A44" s="301">
        <v>18</v>
      </c>
      <c r="B44" s="308" t="s">
        <v>360</v>
      </c>
      <c r="C44" s="295"/>
      <c r="D44" s="295"/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  <c r="AB44" s="295"/>
      <c r="AC44" s="295"/>
      <c r="AD44" s="295"/>
      <c r="AE44" s="295">
        <f t="shared" si="0"/>
        <v>0</v>
      </c>
      <c r="AF44" s="295"/>
    </row>
    <row r="45" spans="1:32" ht="25.5" x14ac:dyDescent="0.25">
      <c r="A45" s="301">
        <v>19</v>
      </c>
      <c r="B45" s="308" t="s">
        <v>361</v>
      </c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5"/>
      <c r="Y45" s="295"/>
      <c r="Z45" s="295"/>
      <c r="AA45" s="295"/>
      <c r="AB45" s="295"/>
      <c r="AC45" s="295"/>
      <c r="AD45" s="295"/>
      <c r="AE45" s="295">
        <f t="shared" si="0"/>
        <v>0</v>
      </c>
      <c r="AF45" s="295"/>
    </row>
    <row r="46" spans="1:32" ht="36" customHeight="1" x14ac:dyDescent="0.25">
      <c r="A46" s="301">
        <v>20</v>
      </c>
      <c r="B46" s="309" t="s">
        <v>174</v>
      </c>
      <c r="C46" s="295"/>
      <c r="D46" s="295"/>
      <c r="E46" s="295"/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5"/>
      <c r="Y46" s="295"/>
      <c r="Z46" s="295"/>
      <c r="AA46" s="295"/>
      <c r="AB46" s="295"/>
      <c r="AC46" s="295"/>
      <c r="AD46" s="295"/>
      <c r="AE46" s="295">
        <f t="shared" ref="AE46:AE48" si="1">SUM(P46:AD46)</f>
        <v>0</v>
      </c>
      <c r="AF46" s="295"/>
    </row>
    <row r="47" spans="1:32" ht="27" customHeight="1" x14ac:dyDescent="0.25">
      <c r="A47" s="301">
        <v>21</v>
      </c>
      <c r="B47" s="83" t="s">
        <v>175</v>
      </c>
      <c r="C47" s="295"/>
      <c r="D47" s="295"/>
      <c r="E47" s="295"/>
      <c r="F47" s="295"/>
      <c r="G47" s="295"/>
      <c r="H47" s="295"/>
      <c r="I47" s="295"/>
      <c r="J47" s="295"/>
      <c r="K47" s="295"/>
      <c r="L47" s="295"/>
      <c r="M47" s="295"/>
      <c r="N47" s="295"/>
      <c r="O47" s="295"/>
      <c r="P47" s="295"/>
      <c r="Q47" s="295"/>
      <c r="R47" s="295"/>
      <c r="S47" s="295"/>
      <c r="T47" s="295"/>
      <c r="U47" s="295"/>
      <c r="V47" s="295"/>
      <c r="W47" s="295"/>
      <c r="X47" s="295"/>
      <c r="Y47" s="295"/>
      <c r="Z47" s="295"/>
      <c r="AA47" s="295"/>
      <c r="AB47" s="295"/>
      <c r="AC47" s="295"/>
      <c r="AD47" s="295"/>
      <c r="AE47" s="295">
        <f t="shared" si="1"/>
        <v>0</v>
      </c>
      <c r="AF47" s="295"/>
    </row>
    <row r="48" spans="1:32" ht="36" customHeight="1" thickBot="1" x14ac:dyDescent="0.3">
      <c r="A48" s="310">
        <v>22</v>
      </c>
      <c r="B48" s="311"/>
      <c r="C48" s="295"/>
      <c r="D48" s="295"/>
      <c r="E48" s="295"/>
      <c r="F48" s="295"/>
      <c r="G48" s="295"/>
      <c r="H48" s="295"/>
      <c r="I48" s="295"/>
      <c r="J48" s="295"/>
      <c r="K48" s="295"/>
      <c r="L48" s="295"/>
      <c r="M48" s="295"/>
      <c r="N48" s="295"/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Z48" s="295"/>
      <c r="AA48" s="295"/>
      <c r="AB48" s="295"/>
      <c r="AC48" s="295"/>
      <c r="AD48" s="295"/>
      <c r="AE48" s="295">
        <f t="shared" si="1"/>
        <v>0</v>
      </c>
      <c r="AF48" s="295"/>
    </row>
    <row r="49" spans="1:32" s="312" customFormat="1" ht="13.5" thickBot="1" x14ac:dyDescent="0.3">
      <c r="A49" s="353" t="s">
        <v>116</v>
      </c>
      <c r="B49" s="354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>
        <f t="shared" ref="P49:AE49" si="2">SUM(P4:P48)</f>
        <v>35000</v>
      </c>
      <c r="Q49" s="89">
        <f t="shared" si="2"/>
        <v>6000</v>
      </c>
      <c r="R49" s="89">
        <f t="shared" si="2"/>
        <v>0</v>
      </c>
      <c r="S49" s="89">
        <f t="shared" si="2"/>
        <v>59000</v>
      </c>
      <c r="T49" s="89">
        <f t="shared" si="2"/>
        <v>0</v>
      </c>
      <c r="U49" s="89">
        <f t="shared" si="2"/>
        <v>0</v>
      </c>
      <c r="V49" s="89">
        <f t="shared" si="2"/>
        <v>0</v>
      </c>
      <c r="W49" s="89">
        <f t="shared" si="2"/>
        <v>5000</v>
      </c>
      <c r="X49" s="89">
        <f t="shared" si="2"/>
        <v>0</v>
      </c>
      <c r="Y49" s="89">
        <f t="shared" si="2"/>
        <v>11500</v>
      </c>
      <c r="Z49" s="89">
        <f t="shared" si="2"/>
        <v>0</v>
      </c>
      <c r="AA49" s="89">
        <f t="shared" si="2"/>
        <v>18000</v>
      </c>
      <c r="AB49" s="89">
        <f t="shared" si="2"/>
        <v>10000</v>
      </c>
      <c r="AC49" s="89">
        <f t="shared" si="2"/>
        <v>0</v>
      </c>
      <c r="AD49" s="89">
        <f t="shared" si="2"/>
        <v>0</v>
      </c>
      <c r="AE49" s="89">
        <f t="shared" si="2"/>
        <v>924500</v>
      </c>
      <c r="AF49" s="90"/>
    </row>
    <row r="50" spans="1:32" x14ac:dyDescent="0.25">
      <c r="B50" s="313"/>
    </row>
    <row r="51" spans="1:32" x14ac:dyDescent="0.25">
      <c r="B51" s="313"/>
    </row>
    <row r="52" spans="1:32" x14ac:dyDescent="0.25">
      <c r="B52" s="313"/>
    </row>
    <row r="53" spans="1:32" x14ac:dyDescent="0.25">
      <c r="B53" s="313"/>
    </row>
    <row r="54" spans="1:32" x14ac:dyDescent="0.25">
      <c r="B54" s="313"/>
    </row>
    <row r="55" spans="1:32" x14ac:dyDescent="0.25">
      <c r="B55" s="313"/>
    </row>
    <row r="56" spans="1:32" x14ac:dyDescent="0.25">
      <c r="B56" s="313"/>
    </row>
    <row r="57" spans="1:32" x14ac:dyDescent="0.25">
      <c r="B57" s="313"/>
    </row>
    <row r="58" spans="1:32" x14ac:dyDescent="0.25">
      <c r="B58" s="313"/>
    </row>
    <row r="59" spans="1:32" x14ac:dyDescent="0.25">
      <c r="B59" s="313"/>
    </row>
    <row r="60" spans="1:32" x14ac:dyDescent="0.25">
      <c r="B60" s="313"/>
    </row>
    <row r="61" spans="1:32" x14ac:dyDescent="0.25">
      <c r="B61" s="313"/>
    </row>
    <row r="62" spans="1:32" x14ac:dyDescent="0.25">
      <c r="B62" s="313"/>
    </row>
    <row r="63" spans="1:32" x14ac:dyDescent="0.25">
      <c r="B63" s="313"/>
    </row>
    <row r="64" spans="1:32" x14ac:dyDescent="0.25">
      <c r="B64" s="313"/>
    </row>
  </sheetData>
  <mergeCells count="45">
    <mergeCell ref="A49:B49"/>
    <mergeCell ref="AB16:AB27"/>
    <mergeCell ref="AC16:AC27"/>
    <mergeCell ref="AD16:AD27"/>
    <mergeCell ref="AE16:AE27"/>
    <mergeCell ref="V16:V27"/>
    <mergeCell ref="W16:W27"/>
    <mergeCell ref="X16:X27"/>
    <mergeCell ref="Y16:Y27"/>
    <mergeCell ref="Z16:Z27"/>
    <mergeCell ref="AA16:AA27"/>
    <mergeCell ref="AE4:AE15"/>
    <mergeCell ref="A16:A27"/>
    <mergeCell ref="B16:B27"/>
    <mergeCell ref="O16:O27"/>
    <mergeCell ref="P16:P27"/>
    <mergeCell ref="Q16:Q27"/>
    <mergeCell ref="R16:R27"/>
    <mergeCell ref="S16:S27"/>
    <mergeCell ref="T16:T27"/>
    <mergeCell ref="U16:U27"/>
    <mergeCell ref="Y4:Y15"/>
    <mergeCell ref="Z4:Z15"/>
    <mergeCell ref="AA4:AA15"/>
    <mergeCell ref="AB4:AB15"/>
    <mergeCell ref="AC4:AC15"/>
    <mergeCell ref="AD4:AD15"/>
    <mergeCell ref="X4:X15"/>
    <mergeCell ref="A4:A15"/>
    <mergeCell ref="B4:B15"/>
    <mergeCell ref="O4:O15"/>
    <mergeCell ref="P4:P15"/>
    <mergeCell ref="Q4:Q15"/>
    <mergeCell ref="R4:R15"/>
    <mergeCell ref="S4:S15"/>
    <mergeCell ref="T4:T15"/>
    <mergeCell ref="U4:U15"/>
    <mergeCell ref="V4:V15"/>
    <mergeCell ref="W4:W15"/>
    <mergeCell ref="AF2:AF3"/>
    <mergeCell ref="A2:A3"/>
    <mergeCell ref="B2:B3"/>
    <mergeCell ref="C2:N2"/>
    <mergeCell ref="O2:O3"/>
    <mergeCell ref="P2:AE2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Y134"/>
  <sheetViews>
    <sheetView zoomScalePageLayoutView="150" workbookViewId="0">
      <selection activeCell="C5" sqref="C5"/>
    </sheetView>
  </sheetViews>
  <sheetFormatPr defaultColWidth="8.7109375" defaultRowHeight="12.75" x14ac:dyDescent="0.25"/>
  <cols>
    <col min="1" max="1" width="6.140625" style="49" customWidth="1"/>
    <col min="2" max="2" width="38" style="3" customWidth="1"/>
    <col min="3" max="3" width="33.28515625" style="58" customWidth="1"/>
    <col min="4" max="4" width="20.7109375" style="59" customWidth="1"/>
    <col min="5" max="5" width="18.28515625" style="59" customWidth="1"/>
    <col min="6" max="6" width="44.7109375" style="50" customWidth="1"/>
    <col min="7" max="7" width="13.140625" style="50" customWidth="1"/>
    <col min="8" max="8" width="8.7109375" style="50"/>
    <col min="9" max="9" width="8.7109375" style="50" customWidth="1"/>
    <col min="10" max="11" width="18.42578125" style="50" customWidth="1"/>
    <col min="12" max="13" width="11.7109375" style="50" customWidth="1"/>
    <col min="14" max="14" width="13.28515625" style="50" customWidth="1"/>
    <col min="15" max="24" width="11.7109375" style="50" customWidth="1"/>
    <col min="25" max="25" width="19.7109375" style="50" customWidth="1"/>
    <col min="26" max="16384" width="8.7109375" style="50"/>
  </cols>
  <sheetData>
    <row r="1" spans="1:25" ht="39" customHeight="1" thickBot="1" x14ac:dyDescent="0.3">
      <c r="B1" s="168" t="s">
        <v>395</v>
      </c>
    </row>
    <row r="2" spans="1:25" ht="25.5" x14ac:dyDescent="0.25">
      <c r="A2" s="60" t="s">
        <v>24</v>
      </c>
      <c r="B2" s="46" t="s">
        <v>117</v>
      </c>
      <c r="C2" s="61" t="s">
        <v>118</v>
      </c>
      <c r="D2" s="61" t="s">
        <v>119</v>
      </c>
      <c r="E2" s="61" t="s">
        <v>120</v>
      </c>
      <c r="F2" s="258" t="s">
        <v>94</v>
      </c>
    </row>
    <row r="3" spans="1:25" s="88" customFormat="1" ht="13.5" thickBot="1" x14ac:dyDescent="0.3">
      <c r="A3" s="85"/>
      <c r="B3" s="86"/>
      <c r="C3" s="87"/>
      <c r="D3" s="87"/>
      <c r="E3" s="87">
        <f>E4+E5+E6+E7+E8+E9+E10+E11+E12+E13+E14+E15+E16+E17+E18+E19+E20+E21+E22+E23+E24</f>
        <v>5682700</v>
      </c>
      <c r="F3" s="259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ht="25.5" x14ac:dyDescent="0.25">
      <c r="A4" s="62">
        <v>1</v>
      </c>
      <c r="B4" s="43" t="s">
        <v>121</v>
      </c>
      <c r="C4" s="63">
        <v>31</v>
      </c>
      <c r="D4" s="64">
        <v>10000</v>
      </c>
      <c r="E4" s="65">
        <f>C4*D4*12</f>
        <v>3720000</v>
      </c>
      <c r="F4" s="66"/>
    </row>
    <row r="5" spans="1:25" ht="25.5" customHeight="1" x14ac:dyDescent="0.25">
      <c r="A5" s="44">
        <v>2</v>
      </c>
      <c r="B5" s="1" t="s">
        <v>122</v>
      </c>
      <c r="C5" s="67">
        <v>1</v>
      </c>
      <c r="D5" s="68">
        <v>77000</v>
      </c>
      <c r="E5" s="69">
        <f>C5*D5*12</f>
        <v>924000</v>
      </c>
      <c r="F5" s="70"/>
    </row>
    <row r="6" spans="1:25" x14ac:dyDescent="0.25">
      <c r="A6" s="44">
        <v>3</v>
      </c>
      <c r="B6" s="1" t="s">
        <v>363</v>
      </c>
      <c r="C6" s="67">
        <v>1</v>
      </c>
      <c r="D6" s="68">
        <v>5000</v>
      </c>
      <c r="E6" s="69">
        <f>C6*D6*12</f>
        <v>60000</v>
      </c>
      <c r="F6" s="70"/>
    </row>
    <row r="7" spans="1:25" ht="25.5" x14ac:dyDescent="0.25">
      <c r="A7" s="44">
        <v>6</v>
      </c>
      <c r="B7" s="2" t="s">
        <v>342</v>
      </c>
      <c r="C7" s="71"/>
      <c r="D7" s="72"/>
      <c r="E7" s="73">
        <f>'Plani i punes det. ne shpenz.'!AE49</f>
        <v>924500</v>
      </c>
      <c r="F7" s="260" t="s">
        <v>123</v>
      </c>
    </row>
    <row r="8" spans="1:25" ht="47.25" customHeight="1" x14ac:dyDescent="0.25">
      <c r="A8" s="44">
        <v>6</v>
      </c>
      <c r="B8" s="2" t="s">
        <v>124</v>
      </c>
      <c r="C8" s="45" t="s">
        <v>125</v>
      </c>
      <c r="D8" s="72"/>
      <c r="E8" s="73">
        <f>'2- Plani i konsul. me shpenzime'!Q29</f>
        <v>32200</v>
      </c>
      <c r="F8" s="260" t="s">
        <v>126</v>
      </c>
    </row>
    <row r="9" spans="1:25" x14ac:dyDescent="0.25">
      <c r="A9" s="44">
        <v>15</v>
      </c>
      <c r="B9" s="1" t="s">
        <v>127</v>
      </c>
      <c r="C9" s="67"/>
      <c r="D9" s="68"/>
      <c r="E9" s="69">
        <v>0</v>
      </c>
      <c r="F9" s="70"/>
    </row>
    <row r="10" spans="1:25" ht="39" customHeight="1" x14ac:dyDescent="0.25">
      <c r="A10" s="44">
        <v>18</v>
      </c>
      <c r="B10" s="1" t="s">
        <v>128</v>
      </c>
      <c r="C10" s="74"/>
      <c r="D10" s="69"/>
      <c r="E10" s="69">
        <v>0</v>
      </c>
      <c r="F10" s="70"/>
    </row>
    <row r="11" spans="1:25" ht="16.350000000000001" customHeight="1" x14ac:dyDescent="0.25">
      <c r="A11" s="44">
        <v>19</v>
      </c>
      <c r="B11" s="1" t="s">
        <v>129</v>
      </c>
      <c r="C11" s="74"/>
      <c r="D11" s="69"/>
      <c r="E11" s="69">
        <f>0</f>
        <v>0</v>
      </c>
      <c r="F11" s="70"/>
    </row>
    <row r="12" spans="1:25" ht="17.100000000000001" customHeight="1" x14ac:dyDescent="0.25">
      <c r="A12" s="44">
        <v>23</v>
      </c>
      <c r="B12" s="1" t="s">
        <v>130</v>
      </c>
      <c r="C12" s="74"/>
      <c r="D12" s="69"/>
      <c r="E12" s="69">
        <v>0</v>
      </c>
      <c r="F12" s="70"/>
    </row>
    <row r="13" spans="1:25" ht="38.25" customHeight="1" x14ac:dyDescent="0.25">
      <c r="A13" s="44">
        <v>26</v>
      </c>
      <c r="B13" s="1" t="s">
        <v>131</v>
      </c>
      <c r="C13" s="74"/>
      <c r="D13" s="69"/>
      <c r="E13" s="69">
        <v>5000</v>
      </c>
      <c r="F13" s="70"/>
    </row>
    <row r="14" spans="1:25" ht="26.1" customHeight="1" x14ac:dyDescent="0.25">
      <c r="A14" s="44">
        <v>27</v>
      </c>
      <c r="B14" s="1" t="s">
        <v>132</v>
      </c>
      <c r="C14" s="74"/>
      <c r="D14" s="69"/>
      <c r="E14" s="69">
        <v>5000</v>
      </c>
      <c r="F14" s="70"/>
    </row>
    <row r="15" spans="1:25" ht="17.100000000000001" customHeight="1" x14ac:dyDescent="0.25">
      <c r="A15" s="44">
        <v>28</v>
      </c>
      <c r="B15" s="1" t="s">
        <v>133</v>
      </c>
      <c r="C15" s="74"/>
      <c r="D15" s="69"/>
      <c r="E15" s="69">
        <v>0</v>
      </c>
      <c r="F15" s="70"/>
    </row>
    <row r="16" spans="1:25" ht="17.100000000000001" customHeight="1" x14ac:dyDescent="0.25">
      <c r="A16" s="44">
        <v>30</v>
      </c>
      <c r="B16" s="1" t="s">
        <v>134</v>
      </c>
      <c r="C16" s="74"/>
      <c r="D16" s="69"/>
      <c r="E16" s="69">
        <v>0</v>
      </c>
      <c r="F16" s="70"/>
    </row>
    <row r="17" spans="1:6" ht="25.5" x14ac:dyDescent="0.25">
      <c r="A17" s="44">
        <v>31</v>
      </c>
      <c r="B17" s="1" t="s">
        <v>135</v>
      </c>
      <c r="C17" s="74"/>
      <c r="D17" s="69"/>
      <c r="E17" s="69">
        <v>12000</v>
      </c>
      <c r="F17" s="92"/>
    </row>
    <row r="18" spans="1:6" ht="15" customHeight="1" x14ac:dyDescent="0.25">
      <c r="A18" s="44">
        <v>34</v>
      </c>
      <c r="B18" s="1" t="s">
        <v>136</v>
      </c>
      <c r="C18" s="74"/>
      <c r="D18" s="69"/>
      <c r="E18" s="69">
        <v>0</v>
      </c>
      <c r="F18" s="92"/>
    </row>
    <row r="19" spans="1:6" ht="15" customHeight="1" x14ac:dyDescent="0.25">
      <c r="A19" s="44">
        <v>35</v>
      </c>
      <c r="B19" s="1" t="s">
        <v>137</v>
      </c>
      <c r="C19" s="74"/>
      <c r="D19" s="69"/>
      <c r="E19" s="69">
        <v>0</v>
      </c>
      <c r="F19" s="92"/>
    </row>
    <row r="20" spans="1:6" ht="15" customHeight="1" x14ac:dyDescent="0.25">
      <c r="A20" s="44">
        <v>36</v>
      </c>
      <c r="B20" s="1" t="s">
        <v>138</v>
      </c>
      <c r="C20" s="74"/>
      <c r="D20" s="69"/>
      <c r="E20" s="69">
        <v>0</v>
      </c>
      <c r="F20" s="237" t="s">
        <v>139</v>
      </c>
    </row>
    <row r="21" spans="1:6" x14ac:dyDescent="0.25">
      <c r="A21" s="44">
        <v>42</v>
      </c>
      <c r="B21" s="1" t="s">
        <v>140</v>
      </c>
      <c r="C21" s="74"/>
      <c r="D21" s="69"/>
      <c r="E21" s="69">
        <v>0</v>
      </c>
      <c r="F21" s="92"/>
    </row>
    <row r="22" spans="1:6" x14ac:dyDescent="0.25">
      <c r="A22" s="44"/>
      <c r="B22" s="1" t="s">
        <v>141</v>
      </c>
      <c r="C22" s="74"/>
      <c r="D22" s="69"/>
      <c r="E22" s="69">
        <v>0</v>
      </c>
      <c r="F22" s="70"/>
    </row>
    <row r="23" spans="1:6" ht="17.100000000000001" customHeight="1" x14ac:dyDescent="0.25">
      <c r="A23" s="44">
        <v>44</v>
      </c>
      <c r="B23" s="1" t="s">
        <v>142</v>
      </c>
      <c r="C23" s="74"/>
      <c r="D23" s="69"/>
      <c r="E23" s="69">
        <v>0</v>
      </c>
      <c r="F23" s="70"/>
    </row>
    <row r="24" spans="1:6" x14ac:dyDescent="0.25">
      <c r="A24" s="44"/>
      <c r="B24" s="1"/>
      <c r="C24" s="74"/>
      <c r="D24" s="69"/>
      <c r="E24" s="69"/>
      <c r="F24" s="70"/>
    </row>
    <row r="25" spans="1:6" x14ac:dyDescent="0.25">
      <c r="A25" s="261" t="s">
        <v>143</v>
      </c>
      <c r="B25" s="262" t="s">
        <v>144</v>
      </c>
      <c r="C25" s="263"/>
      <c r="D25" s="264"/>
      <c r="E25" s="265">
        <f>E26+E27+E28+E29+E30+E31</f>
        <v>0</v>
      </c>
      <c r="F25" s="266"/>
    </row>
    <row r="26" spans="1:6" x14ac:dyDescent="0.25">
      <c r="A26" s="44">
        <v>1</v>
      </c>
      <c r="B26" s="1" t="s">
        <v>145</v>
      </c>
      <c r="C26" s="67"/>
      <c r="D26" s="68"/>
      <c r="E26" s="69">
        <v>0</v>
      </c>
      <c r="F26" s="70"/>
    </row>
    <row r="27" spans="1:6" x14ac:dyDescent="0.25">
      <c r="A27" s="44">
        <v>2</v>
      </c>
      <c r="B27" s="1" t="s">
        <v>146</v>
      </c>
      <c r="C27" s="67"/>
      <c r="D27" s="68"/>
      <c r="E27" s="69">
        <v>0</v>
      </c>
      <c r="F27" s="70"/>
    </row>
    <row r="28" spans="1:6" x14ac:dyDescent="0.25">
      <c r="A28" s="44">
        <v>3</v>
      </c>
      <c r="B28" s="1" t="s">
        <v>147</v>
      </c>
      <c r="C28" s="67"/>
      <c r="D28" s="68"/>
      <c r="E28" s="69">
        <v>0</v>
      </c>
      <c r="F28" s="70"/>
    </row>
    <row r="29" spans="1:6" x14ac:dyDescent="0.25">
      <c r="A29" s="44">
        <v>4</v>
      </c>
      <c r="B29" s="83" t="s">
        <v>148</v>
      </c>
      <c r="C29" s="67"/>
      <c r="D29" s="68"/>
      <c r="E29" s="69"/>
      <c r="F29" s="70"/>
    </row>
    <row r="30" spans="1:6" x14ac:dyDescent="0.25">
      <c r="A30" s="44">
        <v>5</v>
      </c>
      <c r="B30" s="83" t="s">
        <v>149</v>
      </c>
      <c r="C30" s="67"/>
      <c r="D30" s="68"/>
      <c r="E30" s="69"/>
      <c r="F30" s="70"/>
    </row>
    <row r="31" spans="1:6" ht="13.5" thickBot="1" x14ac:dyDescent="0.3">
      <c r="A31" s="44">
        <v>6</v>
      </c>
      <c r="B31" s="84" t="s">
        <v>150</v>
      </c>
      <c r="C31" s="75"/>
      <c r="D31" s="76"/>
      <c r="E31" s="77"/>
      <c r="F31" s="78"/>
    </row>
    <row r="32" spans="1:6" ht="24" customHeight="1" thickBot="1" x14ac:dyDescent="0.3">
      <c r="A32" s="387" t="s">
        <v>151</v>
      </c>
      <c r="B32" s="388"/>
      <c r="C32" s="267"/>
      <c r="D32" s="268"/>
      <c r="E32" s="268">
        <f>E25+E3</f>
        <v>5682700</v>
      </c>
      <c r="F32" s="269"/>
    </row>
    <row r="33" spans="1:6" ht="24" customHeight="1" x14ac:dyDescent="0.25">
      <c r="A33" s="270"/>
      <c r="B33" s="270"/>
      <c r="C33" s="271"/>
      <c r="D33" s="272"/>
      <c r="E33" s="272"/>
      <c r="F33" s="57"/>
    </row>
    <row r="34" spans="1:6" ht="24" customHeight="1" x14ac:dyDescent="0.25">
      <c r="A34" s="270"/>
      <c r="B34" s="241" t="s">
        <v>394</v>
      </c>
      <c r="E34" s="272"/>
      <c r="F34" s="57"/>
    </row>
    <row r="35" spans="1:6" ht="24" customHeight="1" thickBot="1" x14ac:dyDescent="0.3">
      <c r="A35" s="270"/>
      <c r="B35" s="143"/>
      <c r="C35" s="158" t="s">
        <v>152</v>
      </c>
      <c r="E35" s="272"/>
      <c r="F35" s="57"/>
    </row>
    <row r="36" spans="1:6" ht="24" customHeight="1" thickBot="1" x14ac:dyDescent="0.3">
      <c r="A36" s="270"/>
      <c r="B36" s="273" t="s">
        <v>153</v>
      </c>
      <c r="C36" s="274" t="s">
        <v>154</v>
      </c>
      <c r="E36" s="272"/>
      <c r="F36" s="57"/>
    </row>
    <row r="37" spans="1:6" ht="18.75" customHeight="1" x14ac:dyDescent="0.25">
      <c r="A37" s="270"/>
      <c r="B37" s="242" t="s">
        <v>155</v>
      </c>
      <c r="C37" s="243">
        <v>800000</v>
      </c>
      <c r="E37" s="272"/>
      <c r="F37" s="57"/>
    </row>
    <row r="38" spans="1:6" ht="16.5" customHeight="1" x14ac:dyDescent="0.25">
      <c r="A38" s="270"/>
      <c r="B38" s="244" t="s">
        <v>156</v>
      </c>
      <c r="C38" s="245">
        <v>209000</v>
      </c>
      <c r="E38" s="272"/>
      <c r="F38" s="57"/>
    </row>
    <row r="39" spans="1:6" ht="18.75" customHeight="1" x14ac:dyDescent="0.25">
      <c r="A39" s="270"/>
      <c r="B39" s="244" t="s">
        <v>157</v>
      </c>
      <c r="C39" s="245">
        <f>C40+C41</f>
        <v>4644500</v>
      </c>
      <c r="E39" s="272"/>
      <c r="F39" s="57"/>
    </row>
    <row r="40" spans="1:6" ht="16.5" customHeight="1" x14ac:dyDescent="0.25">
      <c r="A40" s="270"/>
      <c r="B40" s="246" t="s">
        <v>158</v>
      </c>
      <c r="C40" s="245">
        <v>3720000</v>
      </c>
      <c r="E40" s="272"/>
      <c r="F40" s="57"/>
    </row>
    <row r="41" spans="1:6" ht="17.25" customHeight="1" x14ac:dyDescent="0.25">
      <c r="A41" s="270"/>
      <c r="B41" s="246" t="s">
        <v>159</v>
      </c>
      <c r="C41" s="245">
        <v>924500</v>
      </c>
      <c r="E41" s="272"/>
      <c r="F41" s="57"/>
    </row>
    <row r="42" spans="1:6" ht="15" customHeight="1" x14ac:dyDescent="0.25">
      <c r="A42" s="270"/>
      <c r="B42" s="275" t="s">
        <v>160</v>
      </c>
      <c r="C42" s="247">
        <v>32200</v>
      </c>
      <c r="E42" s="272"/>
      <c r="F42" s="57"/>
    </row>
    <row r="43" spans="1:6" ht="14.25" customHeight="1" thickBot="1" x14ac:dyDescent="0.3">
      <c r="A43" s="270"/>
      <c r="B43" s="275" t="s">
        <v>144</v>
      </c>
      <c r="C43" s="247">
        <v>0</v>
      </c>
      <c r="E43" s="272"/>
      <c r="F43" s="57"/>
    </row>
    <row r="44" spans="1:6" ht="18" customHeight="1" thickBot="1" x14ac:dyDescent="0.3">
      <c r="A44" s="270"/>
      <c r="B44" s="273" t="s">
        <v>151</v>
      </c>
      <c r="C44" s="276">
        <f>C37+C38+C39+C42+C43</f>
        <v>5685700</v>
      </c>
      <c r="E44" s="272"/>
      <c r="F44" s="57"/>
    </row>
    <row r="45" spans="1:6" ht="24" customHeight="1" x14ac:dyDescent="0.25">
      <c r="A45" s="270"/>
      <c r="E45" s="272"/>
      <c r="F45" s="57"/>
    </row>
    <row r="46" spans="1:6" ht="13.5" thickBot="1" x14ac:dyDescent="0.3">
      <c r="C46" s="79"/>
      <c r="D46" s="80"/>
    </row>
    <row r="47" spans="1:6" ht="22.5" customHeight="1" x14ac:dyDescent="0.25">
      <c r="A47" s="62"/>
      <c r="B47" s="52" t="s">
        <v>161</v>
      </c>
      <c r="C47" s="81"/>
      <c r="D47" s="65"/>
      <c r="E47" s="65"/>
      <c r="F47" s="238" t="s">
        <v>162</v>
      </c>
    </row>
    <row r="48" spans="1:6" ht="25.5" x14ac:dyDescent="0.25">
      <c r="A48" s="248">
        <v>1</v>
      </c>
      <c r="B48" s="249" t="s">
        <v>163</v>
      </c>
      <c r="C48" s="250"/>
      <c r="D48" s="251"/>
      <c r="E48" s="251">
        <f>E4+E5+E6+E10</f>
        <v>4704000</v>
      </c>
      <c r="F48" s="252">
        <f>E48/E56</f>
        <v>0.98860913790929339</v>
      </c>
    </row>
    <row r="49" spans="1:6" ht="18" customHeight="1" x14ac:dyDescent="0.25">
      <c r="A49" s="107">
        <v>2</v>
      </c>
      <c r="B49" s="51" t="s">
        <v>164</v>
      </c>
      <c r="C49" s="74"/>
      <c r="D49" s="69"/>
      <c r="E49" s="69">
        <f>E25+E21+E22+E17</f>
        <v>12000</v>
      </c>
      <c r="F49" s="240">
        <f>E49/E56</f>
        <v>2.5219620865032997E-3</v>
      </c>
    </row>
    <row r="50" spans="1:6" ht="41.1" customHeight="1" x14ac:dyDescent="0.25">
      <c r="A50" s="107">
        <v>3</v>
      </c>
      <c r="B50" s="51" t="s">
        <v>165</v>
      </c>
      <c r="C50" s="74"/>
      <c r="D50" s="69"/>
      <c r="E50" s="69">
        <f>E13+E14+E15+E18+E19</f>
        <v>10000</v>
      </c>
      <c r="F50" s="240">
        <f>E50/E56</f>
        <v>2.1016350720860829E-3</v>
      </c>
    </row>
    <row r="51" spans="1:6" ht="51" x14ac:dyDescent="0.25">
      <c r="A51" s="107">
        <v>4</v>
      </c>
      <c r="B51" s="51" t="s">
        <v>166</v>
      </c>
      <c r="C51" s="74"/>
      <c r="D51" s="69"/>
      <c r="E51" s="69">
        <f>'2- Plani i konsul. me shpenzime'!Q29</f>
        <v>32200</v>
      </c>
      <c r="F51" s="239">
        <f>E51/E56</f>
        <v>6.7672649321171875E-3</v>
      </c>
    </row>
    <row r="52" spans="1:6" ht="25.5" x14ac:dyDescent="0.25">
      <c r="A52" s="107">
        <v>5</v>
      </c>
      <c r="B52" s="51" t="s">
        <v>167</v>
      </c>
      <c r="C52" s="74"/>
      <c r="D52" s="69"/>
      <c r="E52" s="69">
        <f>E9+E12+E16</f>
        <v>0</v>
      </c>
      <c r="F52" s="240">
        <f>E52/E56</f>
        <v>0</v>
      </c>
    </row>
    <row r="53" spans="1:6" ht="16.350000000000001" customHeight="1" x14ac:dyDescent="0.25">
      <c r="A53" s="107">
        <v>6</v>
      </c>
      <c r="B53" s="82" t="s">
        <v>168</v>
      </c>
      <c r="C53" s="74"/>
      <c r="D53" s="69"/>
      <c r="E53" s="69">
        <f>E23</f>
        <v>0</v>
      </c>
      <c r="F53" s="240">
        <f>E53/E56</f>
        <v>0</v>
      </c>
    </row>
    <row r="54" spans="1:6" ht="16.350000000000001" customHeight="1" x14ac:dyDescent="0.25">
      <c r="A54" s="107">
        <v>7</v>
      </c>
      <c r="B54" s="51" t="s">
        <v>150</v>
      </c>
      <c r="C54" s="74"/>
      <c r="D54" s="69"/>
      <c r="E54" s="69">
        <f>0</f>
        <v>0</v>
      </c>
      <c r="F54" s="240">
        <f>E54/E56</f>
        <v>0</v>
      </c>
    </row>
    <row r="55" spans="1:6" ht="16.350000000000001" customHeight="1" x14ac:dyDescent="0.25">
      <c r="A55" s="107">
        <v>8</v>
      </c>
      <c r="B55" s="1" t="s">
        <v>138</v>
      </c>
      <c r="C55" s="74"/>
      <c r="D55" s="69"/>
      <c r="E55" s="69">
        <f>E20</f>
        <v>0</v>
      </c>
      <c r="F55" s="240">
        <f>E55/E56</f>
        <v>0</v>
      </c>
    </row>
    <row r="56" spans="1:6" ht="13.5" thickBot="1" x14ac:dyDescent="0.3">
      <c r="A56" s="253"/>
      <c r="B56" s="277"/>
      <c r="C56" s="254"/>
      <c r="D56" s="255"/>
      <c r="E56" s="255">
        <f>SUM(E48:E55)</f>
        <v>4758200</v>
      </c>
      <c r="F56" s="256"/>
    </row>
    <row r="57" spans="1:6" ht="15.75" hidden="1" x14ac:dyDescent="0.25">
      <c r="E57" s="108">
        <f>E56/123</f>
        <v>38684.552845528458</v>
      </c>
    </row>
    <row r="58" spans="1:6" x14ac:dyDescent="0.25">
      <c r="A58" s="144"/>
      <c r="B58" s="143"/>
    </row>
    <row r="59" spans="1:6" x14ac:dyDescent="0.25">
      <c r="A59" s="144"/>
      <c r="B59" s="50"/>
      <c r="C59" s="50"/>
      <c r="D59" s="50"/>
    </row>
    <row r="60" spans="1:6" x14ac:dyDescent="0.25">
      <c r="A60" s="144"/>
      <c r="B60" s="50"/>
      <c r="C60" s="50"/>
      <c r="D60" s="50"/>
    </row>
    <row r="61" spans="1:6" x14ac:dyDescent="0.25">
      <c r="B61" s="50"/>
      <c r="C61" s="50"/>
      <c r="D61" s="50"/>
    </row>
    <row r="62" spans="1:6" x14ac:dyDescent="0.25">
      <c r="B62" s="50"/>
      <c r="C62" s="50"/>
      <c r="D62" s="50"/>
    </row>
    <row r="63" spans="1:6" x14ac:dyDescent="0.25">
      <c r="B63" s="50"/>
      <c r="C63" s="50"/>
      <c r="D63" s="50"/>
    </row>
    <row r="64" spans="1:6" x14ac:dyDescent="0.25">
      <c r="B64" s="50"/>
      <c r="C64" s="50"/>
      <c r="D64" s="50"/>
    </row>
    <row r="65" spans="2:4" x14ac:dyDescent="0.25">
      <c r="B65" s="50"/>
      <c r="C65" s="50"/>
      <c r="D65" s="50"/>
    </row>
    <row r="66" spans="2:4" x14ac:dyDescent="0.25">
      <c r="B66" s="50"/>
      <c r="C66" s="50"/>
      <c r="D66" s="50"/>
    </row>
    <row r="67" spans="2:4" x14ac:dyDescent="0.25">
      <c r="B67" s="50"/>
      <c r="C67" s="50"/>
      <c r="D67" s="50"/>
    </row>
    <row r="68" spans="2:4" x14ac:dyDescent="0.25">
      <c r="B68" s="50"/>
      <c r="C68" s="50"/>
      <c r="D68" s="50"/>
    </row>
    <row r="69" spans="2:4" x14ac:dyDescent="0.25">
      <c r="B69" s="50"/>
      <c r="C69" s="50"/>
      <c r="D69" s="50"/>
    </row>
    <row r="134" ht="279.75" customHeight="1" x14ac:dyDescent="0.25"/>
  </sheetData>
  <mergeCells count="1">
    <mergeCell ref="A32:B32"/>
  </mergeCells>
  <pageMargins left="0.7" right="0.7" top="0.75" bottom="0.75" header="0.3" footer="0.3"/>
  <pageSetup paperSize="8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2:D29"/>
  <sheetViews>
    <sheetView zoomScale="90" zoomScaleNormal="90" zoomScalePageLayoutView="150" workbookViewId="0">
      <selection activeCell="D11" sqref="D11"/>
    </sheetView>
  </sheetViews>
  <sheetFormatPr defaultColWidth="11.42578125" defaultRowHeight="15" x14ac:dyDescent="0.25"/>
  <cols>
    <col min="1" max="1" width="4.28515625" style="137" customWidth="1"/>
    <col min="2" max="2" width="16.42578125" style="137" customWidth="1"/>
    <col min="3" max="3" width="78.5703125" customWidth="1"/>
    <col min="4" max="4" width="39.28515625" customWidth="1"/>
  </cols>
  <sheetData>
    <row r="2" spans="1:4" ht="21.6" customHeight="1" x14ac:dyDescent="0.25">
      <c r="C2" s="170" t="s">
        <v>176</v>
      </c>
    </row>
    <row r="3" spans="1:4" x14ac:dyDescent="0.25">
      <c r="A3" s="151" t="s">
        <v>143</v>
      </c>
      <c r="B3" s="146" t="s">
        <v>177</v>
      </c>
      <c r="C3" s="147" t="s">
        <v>178</v>
      </c>
      <c r="D3" s="148" t="s">
        <v>179</v>
      </c>
    </row>
    <row r="4" spans="1:4" x14ac:dyDescent="0.25">
      <c r="A4" s="152">
        <v>1</v>
      </c>
      <c r="B4" s="145" t="s">
        <v>180</v>
      </c>
      <c r="C4" s="149" t="s">
        <v>181</v>
      </c>
      <c r="D4" s="150" t="s">
        <v>182</v>
      </c>
    </row>
    <row r="5" spans="1:4" x14ac:dyDescent="0.25">
      <c r="A5" s="152">
        <v>2</v>
      </c>
      <c r="B5" s="145" t="s">
        <v>183</v>
      </c>
      <c r="C5" s="149" t="s">
        <v>184</v>
      </c>
      <c r="D5" s="150" t="s">
        <v>185</v>
      </c>
    </row>
    <row r="6" spans="1:4" x14ac:dyDescent="0.25">
      <c r="A6" s="153">
        <v>3</v>
      </c>
      <c r="B6" s="154" t="s">
        <v>27</v>
      </c>
      <c r="C6" s="155" t="s">
        <v>186</v>
      </c>
      <c r="D6" s="157" t="s">
        <v>187</v>
      </c>
    </row>
    <row r="7" spans="1:4" ht="30" x14ac:dyDescent="0.25">
      <c r="A7" s="152">
        <v>4</v>
      </c>
      <c r="B7" s="145" t="s">
        <v>39</v>
      </c>
      <c r="C7" s="149" t="s">
        <v>188</v>
      </c>
      <c r="D7" s="150" t="s">
        <v>189</v>
      </c>
    </row>
    <row r="8" spans="1:4" x14ac:dyDescent="0.25">
      <c r="A8" s="153">
        <v>4</v>
      </c>
      <c r="B8" s="154" t="s">
        <v>190</v>
      </c>
      <c r="C8" s="155" t="s">
        <v>191</v>
      </c>
      <c r="D8" s="156" t="s">
        <v>187</v>
      </c>
    </row>
    <row r="9" spans="1:4" ht="45" x14ac:dyDescent="0.25">
      <c r="A9" s="152">
        <v>5</v>
      </c>
      <c r="B9" s="145" t="s">
        <v>45</v>
      </c>
      <c r="C9" s="149" t="s">
        <v>192</v>
      </c>
      <c r="D9" s="150" t="s">
        <v>193</v>
      </c>
    </row>
    <row r="10" spans="1:4" ht="30" x14ac:dyDescent="0.25">
      <c r="A10" s="152">
        <v>6</v>
      </c>
      <c r="B10" s="145" t="s">
        <v>194</v>
      </c>
      <c r="C10" s="149" t="s">
        <v>195</v>
      </c>
      <c r="D10" s="150" t="s">
        <v>196</v>
      </c>
    </row>
    <row r="11" spans="1:4" ht="30" x14ac:dyDescent="0.25">
      <c r="A11" s="152">
        <v>7</v>
      </c>
      <c r="B11" s="145" t="s">
        <v>197</v>
      </c>
      <c r="C11" s="149" t="s">
        <v>198</v>
      </c>
      <c r="D11" s="150" t="s">
        <v>189</v>
      </c>
    </row>
    <row r="12" spans="1:4" x14ac:dyDescent="0.25">
      <c r="A12" s="152">
        <v>8</v>
      </c>
      <c r="B12" s="278" t="s">
        <v>199</v>
      </c>
      <c r="C12" s="279" t="s">
        <v>200</v>
      </c>
      <c r="D12" s="280" t="s">
        <v>201</v>
      </c>
    </row>
    <row r="13" spans="1:4" ht="30" x14ac:dyDescent="0.25">
      <c r="A13" s="152">
        <v>9</v>
      </c>
      <c r="B13" s="145" t="s">
        <v>202</v>
      </c>
      <c r="C13" s="149" t="s">
        <v>203</v>
      </c>
      <c r="D13" s="150" t="s">
        <v>204</v>
      </c>
    </row>
    <row r="14" spans="1:4" ht="45" x14ac:dyDescent="0.25">
      <c r="A14" s="152">
        <v>10</v>
      </c>
      <c r="B14" s="145" t="s">
        <v>205</v>
      </c>
      <c r="C14" s="149" t="s">
        <v>206</v>
      </c>
      <c r="D14" s="150" t="s">
        <v>207</v>
      </c>
    </row>
    <row r="15" spans="1:4" x14ac:dyDescent="0.25">
      <c r="A15" s="153">
        <v>11</v>
      </c>
      <c r="B15" s="154" t="s">
        <v>54</v>
      </c>
      <c r="C15" s="155" t="s">
        <v>208</v>
      </c>
      <c r="D15" s="156" t="s">
        <v>187</v>
      </c>
    </row>
    <row r="16" spans="1:4" x14ac:dyDescent="0.25">
      <c r="A16" s="152">
        <v>12</v>
      </c>
      <c r="B16" s="145" t="s">
        <v>205</v>
      </c>
      <c r="C16" s="149" t="s">
        <v>209</v>
      </c>
      <c r="D16" s="150" t="s">
        <v>207</v>
      </c>
    </row>
    <row r="17" spans="1:4" x14ac:dyDescent="0.25">
      <c r="A17" s="152">
        <v>13</v>
      </c>
      <c r="B17" s="145" t="s">
        <v>210</v>
      </c>
      <c r="C17" s="149" t="s">
        <v>211</v>
      </c>
      <c r="D17" s="150" t="s">
        <v>207</v>
      </c>
    </row>
    <row r="18" spans="1:4" ht="30" x14ac:dyDescent="0.25">
      <c r="A18" s="153">
        <v>14</v>
      </c>
      <c r="B18" s="154" t="s">
        <v>212</v>
      </c>
      <c r="C18" s="155" t="s">
        <v>213</v>
      </c>
      <c r="D18" s="156" t="s">
        <v>187</v>
      </c>
    </row>
    <row r="19" spans="1:4" ht="45" x14ac:dyDescent="0.25">
      <c r="A19" s="152">
        <v>15</v>
      </c>
      <c r="B19" s="145" t="s">
        <v>214</v>
      </c>
      <c r="C19" s="149" t="s">
        <v>215</v>
      </c>
      <c r="D19" s="150" t="s">
        <v>207</v>
      </c>
    </row>
    <row r="20" spans="1:4" ht="30" x14ac:dyDescent="0.25">
      <c r="A20" s="152">
        <v>16</v>
      </c>
      <c r="B20" s="145" t="s">
        <v>69</v>
      </c>
      <c r="C20" s="149" t="s">
        <v>216</v>
      </c>
      <c r="D20" s="150" t="s">
        <v>189</v>
      </c>
    </row>
    <row r="21" spans="1:4" ht="18" customHeight="1" x14ac:dyDescent="0.25">
      <c r="A21" s="152">
        <v>17</v>
      </c>
      <c r="B21" s="145" t="s">
        <v>217</v>
      </c>
      <c r="C21" s="149" t="s">
        <v>218</v>
      </c>
      <c r="D21" s="150" t="s">
        <v>207</v>
      </c>
    </row>
    <row r="22" spans="1:4" ht="27.6" customHeight="1" x14ac:dyDescent="0.25">
      <c r="A22" s="153">
        <v>17</v>
      </c>
      <c r="B22" s="154" t="s">
        <v>71</v>
      </c>
      <c r="C22" s="155" t="s">
        <v>219</v>
      </c>
      <c r="D22" s="156" t="s">
        <v>187</v>
      </c>
    </row>
    <row r="23" spans="1:4" ht="45" x14ac:dyDescent="0.25">
      <c r="A23" s="152">
        <v>18</v>
      </c>
      <c r="B23" s="145" t="s">
        <v>220</v>
      </c>
      <c r="C23" s="149" t="s">
        <v>221</v>
      </c>
      <c r="D23" s="150" t="s">
        <v>207</v>
      </c>
    </row>
    <row r="24" spans="1:4" ht="30" x14ac:dyDescent="0.25">
      <c r="A24" s="152">
        <v>19</v>
      </c>
      <c r="B24" s="145" t="s">
        <v>222</v>
      </c>
      <c r="C24" s="149" t="s">
        <v>223</v>
      </c>
      <c r="D24" s="150" t="s">
        <v>224</v>
      </c>
    </row>
    <row r="25" spans="1:4" ht="30" x14ac:dyDescent="0.25">
      <c r="A25" s="152">
        <v>20</v>
      </c>
      <c r="B25" s="145" t="s">
        <v>225</v>
      </c>
      <c r="C25" s="149" t="s">
        <v>226</v>
      </c>
      <c r="D25" s="150" t="s">
        <v>207</v>
      </c>
    </row>
    <row r="26" spans="1:4" ht="27.6" customHeight="1" x14ac:dyDescent="0.25">
      <c r="A26" s="153">
        <v>21</v>
      </c>
      <c r="B26" s="154" t="s">
        <v>86</v>
      </c>
      <c r="C26" s="155" t="s">
        <v>227</v>
      </c>
      <c r="D26" s="156" t="s">
        <v>187</v>
      </c>
    </row>
    <row r="27" spans="1:4" ht="30.6" customHeight="1" x14ac:dyDescent="0.25">
      <c r="A27" s="153">
        <v>22</v>
      </c>
      <c r="B27" s="154" t="s">
        <v>228</v>
      </c>
      <c r="C27" s="155" t="s">
        <v>229</v>
      </c>
      <c r="D27" s="156" t="s">
        <v>187</v>
      </c>
    </row>
    <row r="28" spans="1:4" ht="14.1" customHeight="1" x14ac:dyDescent="0.25">
      <c r="A28" s="152">
        <v>22</v>
      </c>
      <c r="B28" s="145" t="s">
        <v>230</v>
      </c>
      <c r="C28" s="149" t="s">
        <v>231</v>
      </c>
      <c r="D28" s="150" t="s">
        <v>207</v>
      </c>
    </row>
    <row r="29" spans="1:4" ht="18" customHeight="1" x14ac:dyDescent="0.25">
      <c r="A29" s="153">
        <v>23</v>
      </c>
      <c r="B29" s="154" t="s">
        <v>86</v>
      </c>
      <c r="C29" s="155" t="s">
        <v>232</v>
      </c>
      <c r="D29" s="156" t="s">
        <v>187</v>
      </c>
    </row>
  </sheetData>
  <pageMargins left="0.75" right="0.75" top="1" bottom="1" header="0.5" footer="0.5"/>
  <pageSetup paperSize="8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G136"/>
  <sheetViews>
    <sheetView topLeftCell="B1" zoomScale="110" zoomScaleNormal="110" workbookViewId="0">
      <selection activeCell="C64" sqref="C64"/>
    </sheetView>
  </sheetViews>
  <sheetFormatPr defaultColWidth="10.7109375" defaultRowHeight="25.5" x14ac:dyDescent="0.25"/>
  <cols>
    <col min="1" max="1" width="6" style="159" customWidth="1"/>
    <col min="2" max="2" width="21" style="7" customWidth="1"/>
    <col min="3" max="3" width="77" style="14" customWidth="1"/>
    <col min="4" max="4" width="76.7109375" style="15" customWidth="1"/>
    <col min="5" max="16384" width="10.7109375" style="5"/>
  </cols>
  <sheetData>
    <row r="2" spans="1:4" ht="37.5" customHeight="1" x14ac:dyDescent="0.25">
      <c r="B2" s="178" t="s">
        <v>233</v>
      </c>
    </row>
    <row r="3" spans="1:4" ht="24.6" customHeight="1" thickBot="1" x14ac:dyDescent="0.3">
      <c r="A3" s="160"/>
      <c r="B3" s="179" t="s">
        <v>234</v>
      </c>
      <c r="C3" s="180"/>
    </row>
    <row r="4" spans="1:4" ht="26.25" thickBot="1" x14ac:dyDescent="0.3">
      <c r="A4" s="164" t="s">
        <v>235</v>
      </c>
      <c r="B4" s="163" t="s">
        <v>236</v>
      </c>
      <c r="C4" s="169" t="s">
        <v>237</v>
      </c>
      <c r="D4" s="91" t="s">
        <v>238</v>
      </c>
    </row>
    <row r="5" spans="1:4" ht="15" customHeight="1" x14ac:dyDescent="0.25">
      <c r="A5" s="398">
        <v>1</v>
      </c>
      <c r="B5" s="392" t="s">
        <v>239</v>
      </c>
      <c r="C5" s="27" t="s">
        <v>240</v>
      </c>
      <c r="D5" s="28" t="s">
        <v>241</v>
      </c>
    </row>
    <row r="6" spans="1:4" ht="15" customHeight="1" x14ac:dyDescent="0.25">
      <c r="A6" s="398"/>
      <c r="B6" s="393"/>
      <c r="C6" s="16" t="s">
        <v>242</v>
      </c>
      <c r="D6" s="29" t="s">
        <v>243</v>
      </c>
    </row>
    <row r="7" spans="1:4" ht="15.75" x14ac:dyDescent="0.25">
      <c r="A7" s="398"/>
      <c r="B7" s="393"/>
      <c r="C7" s="16" t="s">
        <v>244</v>
      </c>
      <c r="D7" s="29" t="s">
        <v>245</v>
      </c>
    </row>
    <row r="8" spans="1:4" ht="15" customHeight="1" x14ac:dyDescent="0.25">
      <c r="A8" s="398"/>
      <c r="B8" s="393"/>
      <c r="C8" s="26" t="s">
        <v>246</v>
      </c>
      <c r="D8" s="32" t="s">
        <v>247</v>
      </c>
    </row>
    <row r="9" spans="1:4" ht="15" customHeight="1" x14ac:dyDescent="0.25">
      <c r="A9" s="398"/>
      <c r="B9" s="393"/>
      <c r="C9" s="16" t="s">
        <v>248</v>
      </c>
      <c r="D9" s="29" t="s">
        <v>249</v>
      </c>
    </row>
    <row r="10" spans="1:4" ht="15" customHeight="1" x14ac:dyDescent="0.25">
      <c r="A10" s="398"/>
      <c r="B10" s="393"/>
      <c r="C10" s="16" t="s">
        <v>250</v>
      </c>
      <c r="D10" s="29" t="s">
        <v>251</v>
      </c>
    </row>
    <row r="11" spans="1:4" ht="15" customHeight="1" x14ac:dyDescent="0.25">
      <c r="A11" s="398"/>
      <c r="B11" s="393"/>
      <c r="C11" s="16" t="s">
        <v>252</v>
      </c>
      <c r="D11" s="29" t="s">
        <v>253</v>
      </c>
    </row>
    <row r="12" spans="1:4" ht="15" customHeight="1" x14ac:dyDescent="0.25">
      <c r="A12" s="398"/>
      <c r="B12" s="393"/>
      <c r="C12" s="16"/>
      <c r="D12" s="29"/>
    </row>
    <row r="13" spans="1:4" ht="15" customHeight="1" x14ac:dyDescent="0.25">
      <c r="A13" s="398"/>
      <c r="B13" s="393"/>
      <c r="C13" s="16"/>
      <c r="D13" s="29"/>
    </row>
    <row r="14" spans="1:4" ht="15" customHeight="1" x14ac:dyDescent="0.25">
      <c r="A14" s="398"/>
      <c r="B14" s="393"/>
      <c r="C14" s="16" t="s">
        <v>254</v>
      </c>
      <c r="D14" s="29" t="s">
        <v>255</v>
      </c>
    </row>
    <row r="15" spans="1:4" ht="15" customHeight="1" x14ac:dyDescent="0.25">
      <c r="A15" s="398"/>
      <c r="B15" s="393"/>
      <c r="C15" s="16" t="s">
        <v>256</v>
      </c>
      <c r="D15" s="29" t="s">
        <v>257</v>
      </c>
    </row>
    <row r="16" spans="1:4" ht="15" customHeight="1" x14ac:dyDescent="0.25">
      <c r="A16" s="398"/>
      <c r="B16" s="393"/>
      <c r="C16" s="16" t="s">
        <v>258</v>
      </c>
      <c r="D16" s="29" t="s">
        <v>259</v>
      </c>
    </row>
    <row r="17" spans="1:4" ht="15.75" x14ac:dyDescent="0.25">
      <c r="A17" s="398"/>
      <c r="B17" s="393"/>
      <c r="C17" s="16" t="s">
        <v>260</v>
      </c>
      <c r="D17" s="29" t="s">
        <v>261</v>
      </c>
    </row>
    <row r="18" spans="1:4" ht="31.5" x14ac:dyDescent="0.25">
      <c r="A18" s="398"/>
      <c r="B18" s="393"/>
      <c r="C18" s="16" t="s">
        <v>262</v>
      </c>
      <c r="D18" s="29" t="s">
        <v>263</v>
      </c>
    </row>
    <row r="19" spans="1:4" ht="15" customHeight="1" x14ac:dyDescent="0.25">
      <c r="A19" s="398"/>
      <c r="B19" s="393"/>
      <c r="C19" s="16" t="s">
        <v>264</v>
      </c>
      <c r="D19" s="29" t="s">
        <v>265</v>
      </c>
    </row>
    <row r="20" spans="1:4" ht="15.95" customHeight="1" thickBot="1" x14ac:dyDescent="0.3">
      <c r="A20" s="398"/>
      <c r="B20" s="397"/>
      <c r="C20" s="35" t="s">
        <v>266</v>
      </c>
      <c r="D20" s="23" t="s">
        <v>267</v>
      </c>
    </row>
    <row r="21" spans="1:4" ht="15" customHeight="1" x14ac:dyDescent="0.25">
      <c r="A21" s="398">
        <v>2</v>
      </c>
      <c r="B21" s="389" t="s">
        <v>268</v>
      </c>
      <c r="C21" s="22" t="s">
        <v>269</v>
      </c>
      <c r="D21" s="19" t="s">
        <v>270</v>
      </c>
    </row>
    <row r="22" spans="1:4" ht="15" customHeight="1" x14ac:dyDescent="0.25">
      <c r="A22" s="398"/>
      <c r="B22" s="390"/>
      <c r="C22" s="6" t="s">
        <v>271</v>
      </c>
      <c r="D22" s="20" t="s">
        <v>272</v>
      </c>
    </row>
    <row r="23" spans="1:4" ht="15" customHeight="1" x14ac:dyDescent="0.25">
      <c r="A23" s="398"/>
      <c r="B23" s="390"/>
      <c r="C23" s="6" t="s">
        <v>273</v>
      </c>
      <c r="D23" s="20" t="s">
        <v>274</v>
      </c>
    </row>
    <row r="24" spans="1:4" ht="15.75" x14ac:dyDescent="0.25">
      <c r="A24" s="398"/>
      <c r="B24" s="390"/>
      <c r="C24" s="6" t="s">
        <v>275</v>
      </c>
      <c r="D24" s="20" t="s">
        <v>276</v>
      </c>
    </row>
    <row r="25" spans="1:4" ht="15" customHeight="1" x14ac:dyDescent="0.25">
      <c r="A25" s="398"/>
      <c r="B25" s="390"/>
      <c r="C25" s="6" t="s">
        <v>277</v>
      </c>
      <c r="D25" s="20" t="s">
        <v>278</v>
      </c>
    </row>
    <row r="26" spans="1:4" ht="15.95" customHeight="1" thickBot="1" x14ac:dyDescent="0.3">
      <c r="A26" s="398"/>
      <c r="B26" s="391"/>
      <c r="C26" s="34"/>
      <c r="D26" s="21" t="s">
        <v>279</v>
      </c>
    </row>
    <row r="27" spans="1:4" ht="15" customHeight="1" x14ac:dyDescent="0.25">
      <c r="A27" s="398">
        <v>3</v>
      </c>
      <c r="B27" s="392" t="s">
        <v>280</v>
      </c>
      <c r="C27" s="27" t="s">
        <v>281</v>
      </c>
      <c r="D27" s="28" t="s">
        <v>282</v>
      </c>
    </row>
    <row r="28" spans="1:4" ht="22.9" customHeight="1" thickBot="1" x14ac:dyDescent="0.3">
      <c r="A28" s="398"/>
      <c r="B28" s="397"/>
      <c r="C28" s="33"/>
      <c r="D28" s="23" t="s">
        <v>283</v>
      </c>
    </row>
    <row r="29" spans="1:4" ht="26.1" customHeight="1" x14ac:dyDescent="0.25">
      <c r="A29" s="398">
        <v>4</v>
      </c>
      <c r="B29" s="389" t="s">
        <v>284</v>
      </c>
      <c r="C29" s="22" t="s">
        <v>285</v>
      </c>
      <c r="D29" s="19" t="s">
        <v>286</v>
      </c>
    </row>
    <row r="30" spans="1:4" ht="26.1" customHeight="1" x14ac:dyDescent="0.25">
      <c r="A30" s="398"/>
      <c r="B30" s="390"/>
      <c r="C30" s="36" t="s">
        <v>287</v>
      </c>
      <c r="D30" s="37" t="s">
        <v>288</v>
      </c>
    </row>
    <row r="31" spans="1:4" ht="26.1" customHeight="1" thickBot="1" x14ac:dyDescent="0.3">
      <c r="A31" s="398"/>
      <c r="B31" s="391"/>
      <c r="C31" s="112" t="s">
        <v>289</v>
      </c>
      <c r="D31" s="113" t="s">
        <v>290</v>
      </c>
    </row>
    <row r="32" spans="1:4" ht="26.1" customHeight="1" x14ac:dyDescent="0.25">
      <c r="A32" s="398">
        <v>5</v>
      </c>
      <c r="B32" s="392" t="s">
        <v>291</v>
      </c>
      <c r="C32" s="27" t="s">
        <v>292</v>
      </c>
      <c r="D32" s="28" t="s">
        <v>293</v>
      </c>
    </row>
    <row r="33" spans="1:4" ht="26.1" customHeight="1" x14ac:dyDescent="0.25">
      <c r="A33" s="398"/>
      <c r="B33" s="393"/>
      <c r="C33" s="16" t="s">
        <v>294</v>
      </c>
      <c r="D33" s="29" t="s">
        <v>295</v>
      </c>
    </row>
    <row r="34" spans="1:4" ht="37.15" customHeight="1" thickBot="1" x14ac:dyDescent="0.3">
      <c r="A34" s="398"/>
      <c r="B34" s="397"/>
      <c r="C34" s="35" t="s">
        <v>296</v>
      </c>
      <c r="D34" s="23" t="s">
        <v>297</v>
      </c>
    </row>
    <row r="35" spans="1:4" ht="15.75" x14ac:dyDescent="0.25">
      <c r="A35" s="398">
        <v>6</v>
      </c>
      <c r="B35" s="389" t="s">
        <v>298</v>
      </c>
      <c r="C35" s="22" t="s">
        <v>299</v>
      </c>
      <c r="D35" s="19" t="s">
        <v>300</v>
      </c>
    </row>
    <row r="36" spans="1:4" ht="15" customHeight="1" x14ac:dyDescent="0.25">
      <c r="A36" s="398"/>
      <c r="B36" s="390"/>
      <c r="C36" s="6" t="s">
        <v>301</v>
      </c>
      <c r="D36" s="20" t="s">
        <v>302</v>
      </c>
    </row>
    <row r="37" spans="1:4" ht="15.95" customHeight="1" thickBot="1" x14ac:dyDescent="0.3">
      <c r="A37" s="398"/>
      <c r="B37" s="391"/>
      <c r="C37" s="30" t="s">
        <v>303</v>
      </c>
      <c r="D37" s="21" t="s">
        <v>304</v>
      </c>
    </row>
    <row r="38" spans="1:4" ht="15" customHeight="1" x14ac:dyDescent="0.25">
      <c r="A38" s="398">
        <v>7</v>
      </c>
      <c r="B38" s="392" t="s">
        <v>305</v>
      </c>
      <c r="C38" s="27" t="s">
        <v>306</v>
      </c>
      <c r="D38" s="28" t="s">
        <v>307</v>
      </c>
    </row>
    <row r="39" spans="1:4" ht="15" customHeight="1" x14ac:dyDescent="0.25">
      <c r="A39" s="398"/>
      <c r="B39" s="393"/>
      <c r="C39" s="16" t="s">
        <v>308</v>
      </c>
      <c r="D39" s="38" t="s">
        <v>309</v>
      </c>
    </row>
    <row r="40" spans="1:4" ht="15" customHeight="1" x14ac:dyDescent="0.25">
      <c r="A40" s="398"/>
      <c r="B40" s="393"/>
      <c r="C40" s="16" t="s">
        <v>310</v>
      </c>
      <c r="D40" s="39" t="s">
        <v>311</v>
      </c>
    </row>
    <row r="41" spans="1:4" ht="16.5" thickBot="1" x14ac:dyDescent="0.3">
      <c r="A41" s="398"/>
      <c r="B41" s="393"/>
      <c r="C41" s="40"/>
      <c r="D41" s="31" t="s">
        <v>312</v>
      </c>
    </row>
    <row r="42" spans="1:4" ht="15" customHeight="1" x14ac:dyDescent="0.25">
      <c r="A42" s="398">
        <v>8</v>
      </c>
      <c r="B42" s="394" t="s">
        <v>313</v>
      </c>
      <c r="C42" s="18"/>
      <c r="D42" s="19" t="s">
        <v>314</v>
      </c>
    </row>
    <row r="43" spans="1:4" ht="15" customHeight="1" x14ac:dyDescent="0.25">
      <c r="A43" s="398"/>
      <c r="B43" s="395"/>
      <c r="C43" s="17"/>
      <c r="D43" s="20" t="s">
        <v>315</v>
      </c>
    </row>
    <row r="44" spans="1:4" ht="15" customHeight="1" x14ac:dyDescent="0.25">
      <c r="A44" s="398"/>
      <c r="B44" s="395"/>
      <c r="C44" s="17"/>
      <c r="D44" s="20" t="s">
        <v>316</v>
      </c>
    </row>
    <row r="45" spans="1:4" ht="15" customHeight="1" x14ac:dyDescent="0.25">
      <c r="A45" s="398"/>
      <c r="B45" s="395"/>
      <c r="C45" s="17"/>
      <c r="D45" s="20" t="s">
        <v>317</v>
      </c>
    </row>
    <row r="46" spans="1:4" ht="15" customHeight="1" x14ac:dyDescent="0.25">
      <c r="A46" s="398"/>
      <c r="B46" s="395"/>
      <c r="C46" s="6"/>
      <c r="D46" s="20" t="s">
        <v>318</v>
      </c>
    </row>
    <row r="47" spans="1:4" ht="15" customHeight="1" x14ac:dyDescent="0.25">
      <c r="A47" s="398"/>
      <c r="B47" s="395"/>
      <c r="C47" s="41" t="s">
        <v>319</v>
      </c>
      <c r="D47" s="20" t="s">
        <v>320</v>
      </c>
    </row>
    <row r="48" spans="1:4" ht="15" customHeight="1" x14ac:dyDescent="0.25">
      <c r="A48" s="398"/>
      <c r="B48" s="395"/>
      <c r="C48" s="41" t="s">
        <v>321</v>
      </c>
      <c r="D48" s="20" t="s">
        <v>322</v>
      </c>
    </row>
    <row r="49" spans="1:4" ht="15" customHeight="1" x14ac:dyDescent="0.25">
      <c r="A49" s="398"/>
      <c r="B49" s="395"/>
      <c r="C49" s="41" t="s">
        <v>323</v>
      </c>
      <c r="D49" s="20" t="s">
        <v>324</v>
      </c>
    </row>
    <row r="50" spans="1:4" ht="15" customHeight="1" x14ac:dyDescent="0.25">
      <c r="A50" s="398"/>
      <c r="B50" s="395"/>
      <c r="C50" s="41" t="s">
        <v>325</v>
      </c>
      <c r="D50" s="20" t="s">
        <v>326</v>
      </c>
    </row>
    <row r="51" spans="1:4" ht="15" customHeight="1" x14ac:dyDescent="0.25">
      <c r="A51" s="398"/>
      <c r="B51" s="395"/>
      <c r="C51" s="41" t="s">
        <v>327</v>
      </c>
      <c r="D51" s="20" t="s">
        <v>328</v>
      </c>
    </row>
    <row r="52" spans="1:4" ht="15.75" x14ac:dyDescent="0.25">
      <c r="A52" s="398"/>
      <c r="B52" s="395"/>
      <c r="C52" s="6" t="s">
        <v>329</v>
      </c>
      <c r="D52" s="20" t="s">
        <v>330</v>
      </c>
    </row>
    <row r="53" spans="1:4" ht="15.95" customHeight="1" thickBot="1" x14ac:dyDescent="0.3">
      <c r="A53" s="398"/>
      <c r="B53" s="396"/>
      <c r="C53" s="24" t="s">
        <v>331</v>
      </c>
      <c r="D53" s="21" t="s">
        <v>332</v>
      </c>
    </row>
    <row r="54" spans="1:4" ht="15" customHeight="1" x14ac:dyDescent="0.25">
      <c r="A54" s="161"/>
    </row>
    <row r="55" spans="1:4" ht="15" customHeight="1" x14ac:dyDescent="0.25">
      <c r="A55" s="161"/>
    </row>
    <row r="56" spans="1:4" ht="15" customHeight="1" x14ac:dyDescent="0.25">
      <c r="A56" s="161"/>
    </row>
    <row r="57" spans="1:4" ht="15" customHeight="1" x14ac:dyDescent="0.25">
      <c r="A57" s="161"/>
    </row>
    <row r="58" spans="1:4" ht="15" customHeight="1" x14ac:dyDescent="0.25">
      <c r="A58" s="161"/>
    </row>
    <row r="59" spans="1:4" ht="15" customHeight="1" x14ac:dyDescent="0.25">
      <c r="A59" s="161"/>
    </row>
    <row r="60" spans="1:4" x14ac:dyDescent="0.25">
      <c r="A60" s="161"/>
    </row>
    <row r="61" spans="1:4" ht="15" customHeight="1" x14ac:dyDescent="0.25">
      <c r="A61" s="161"/>
    </row>
    <row r="62" spans="1:4" ht="15" customHeight="1" x14ac:dyDescent="0.25">
      <c r="A62" s="161"/>
    </row>
    <row r="63" spans="1:4" ht="15" customHeight="1" x14ac:dyDescent="0.25">
      <c r="A63" s="161"/>
    </row>
    <row r="64" spans="1:4" ht="15" customHeight="1" x14ac:dyDescent="0.25">
      <c r="A64" s="161"/>
    </row>
    <row r="65" spans="1:4" ht="15" customHeight="1" x14ac:dyDescent="0.25">
      <c r="A65" s="161"/>
      <c r="B65" s="5"/>
      <c r="C65" s="5"/>
      <c r="D65" s="5"/>
    </row>
    <row r="66" spans="1:4" ht="15" customHeight="1" x14ac:dyDescent="0.25">
      <c r="A66" s="161"/>
      <c r="B66" s="5"/>
      <c r="C66" s="5"/>
      <c r="D66" s="5"/>
    </row>
    <row r="67" spans="1:4" x14ac:dyDescent="0.25">
      <c r="A67" s="161"/>
      <c r="B67" s="5"/>
      <c r="C67" s="5"/>
      <c r="D67" s="5"/>
    </row>
    <row r="68" spans="1:4" ht="15" customHeight="1" x14ac:dyDescent="0.25">
      <c r="A68" s="161"/>
      <c r="B68" s="5"/>
      <c r="C68" s="5"/>
      <c r="D68" s="5"/>
    </row>
    <row r="69" spans="1:4" ht="15" customHeight="1" x14ac:dyDescent="0.25">
      <c r="A69" s="161"/>
      <c r="B69" s="5"/>
      <c r="C69" s="5"/>
      <c r="D69" s="5"/>
    </row>
    <row r="70" spans="1:4" ht="15" customHeight="1" x14ac:dyDescent="0.25">
      <c r="A70" s="161"/>
      <c r="B70" s="5"/>
      <c r="C70" s="5"/>
      <c r="D70" s="5"/>
    </row>
    <row r="71" spans="1:4" ht="15" customHeight="1" x14ac:dyDescent="0.25">
      <c r="B71" s="5"/>
      <c r="C71" s="5"/>
      <c r="D71" s="5"/>
    </row>
    <row r="72" spans="1:4" ht="15" customHeight="1" x14ac:dyDescent="0.25">
      <c r="B72" s="5"/>
      <c r="C72" s="5"/>
      <c r="D72" s="5"/>
    </row>
    <row r="73" spans="1:4" x14ac:dyDescent="0.25">
      <c r="B73" s="5"/>
      <c r="C73" s="5"/>
      <c r="D73" s="5"/>
    </row>
    <row r="74" spans="1:4" ht="15" customHeight="1" x14ac:dyDescent="0.25">
      <c r="B74" s="5"/>
      <c r="C74" s="5"/>
      <c r="D74" s="5"/>
    </row>
    <row r="75" spans="1:4" ht="15" customHeight="1" x14ac:dyDescent="0.25">
      <c r="B75" s="5"/>
      <c r="C75" s="5"/>
      <c r="D75" s="5"/>
    </row>
    <row r="76" spans="1:4" ht="15" customHeight="1" x14ac:dyDescent="0.25">
      <c r="B76" s="5"/>
      <c r="C76" s="5"/>
      <c r="D76" s="5"/>
    </row>
    <row r="77" spans="1:4" ht="15" customHeight="1" x14ac:dyDescent="0.25">
      <c r="B77" s="5"/>
      <c r="C77" s="5"/>
      <c r="D77" s="5"/>
    </row>
    <row r="78" spans="1:4" ht="15" customHeight="1" x14ac:dyDescent="0.25">
      <c r="B78" s="5"/>
      <c r="C78" s="5"/>
      <c r="D78" s="5"/>
    </row>
    <row r="79" spans="1:4" ht="15" customHeight="1" x14ac:dyDescent="0.25">
      <c r="B79" s="5"/>
      <c r="C79" s="5"/>
      <c r="D79" s="5"/>
    </row>
    <row r="80" spans="1:4" ht="15" customHeight="1" x14ac:dyDescent="0.25">
      <c r="B80" s="5"/>
      <c r="C80" s="5"/>
      <c r="D80" s="5"/>
    </row>
    <row r="81" spans="1:7" ht="46.35" customHeight="1" x14ac:dyDescent="0.25"/>
    <row r="82" spans="1:7" ht="21" customHeight="1" x14ac:dyDescent="0.25"/>
    <row r="83" spans="1:7" ht="21" customHeight="1" x14ac:dyDescent="0.25"/>
    <row r="84" spans="1:7" ht="21" customHeight="1" x14ac:dyDescent="0.25"/>
    <row r="85" spans="1:7" ht="21" customHeight="1" x14ac:dyDescent="0.25"/>
    <row r="86" spans="1:7" ht="21" customHeight="1" x14ac:dyDescent="0.25"/>
    <row r="87" spans="1:7" ht="21" customHeight="1" x14ac:dyDescent="0.25"/>
    <row r="88" spans="1:7" ht="21" customHeight="1" x14ac:dyDescent="0.25"/>
    <row r="89" spans="1:7" ht="21" customHeight="1" x14ac:dyDescent="0.25"/>
    <row r="90" spans="1:7" ht="23.1" customHeight="1" x14ac:dyDescent="0.25"/>
    <row r="91" spans="1:7" ht="47.1" customHeight="1" x14ac:dyDescent="0.25"/>
    <row r="92" spans="1:7" ht="21" customHeight="1" x14ac:dyDescent="0.25"/>
    <row r="93" spans="1:7" ht="21" customHeight="1" x14ac:dyDescent="0.25"/>
    <row r="94" spans="1:7" ht="21" customHeight="1" x14ac:dyDescent="0.25"/>
    <row r="95" spans="1:7" ht="21" customHeight="1" x14ac:dyDescent="0.25"/>
    <row r="96" spans="1:7" s="13" customFormat="1" ht="21" customHeight="1" x14ac:dyDescent="0.25">
      <c r="A96" s="162"/>
      <c r="B96" s="7"/>
      <c r="C96" s="14"/>
      <c r="D96" s="15"/>
      <c r="E96" s="5"/>
      <c r="F96" s="5"/>
      <c r="G96" s="5"/>
    </row>
    <row r="97" spans="1:7" s="13" customFormat="1" ht="21" customHeight="1" x14ac:dyDescent="0.25">
      <c r="A97" s="162"/>
      <c r="B97" s="7"/>
      <c r="C97" s="14"/>
      <c r="D97" s="15"/>
      <c r="E97" s="5"/>
      <c r="F97" s="5"/>
      <c r="G97" s="5"/>
    </row>
    <row r="98" spans="1:7" ht="22.35" customHeight="1" x14ac:dyDescent="0.25"/>
    <row r="99" spans="1:7" ht="49.35" customHeight="1" x14ac:dyDescent="0.25"/>
    <row r="100" spans="1:7" ht="20.100000000000001" customHeight="1" x14ac:dyDescent="0.25"/>
    <row r="101" spans="1:7" ht="21" customHeight="1" x14ac:dyDescent="0.25"/>
    <row r="102" spans="1:7" ht="21" customHeight="1" x14ac:dyDescent="0.25"/>
    <row r="103" spans="1:7" ht="21" customHeight="1" x14ac:dyDescent="0.25"/>
    <row r="104" spans="1:7" s="13" customFormat="1" ht="21" customHeight="1" x14ac:dyDescent="0.25">
      <c r="A104" s="159"/>
      <c r="B104" s="7"/>
      <c r="C104" s="14"/>
      <c r="D104" s="15"/>
      <c r="E104" s="5"/>
      <c r="F104" s="5"/>
      <c r="G104" s="5"/>
    </row>
    <row r="105" spans="1:7" s="13" customFormat="1" ht="21" customHeight="1" x14ac:dyDescent="0.25">
      <c r="A105" s="159"/>
      <c r="B105" s="7"/>
      <c r="C105" s="14"/>
      <c r="D105" s="15"/>
      <c r="E105" s="5"/>
      <c r="F105" s="5"/>
      <c r="G105" s="5"/>
    </row>
    <row r="106" spans="1:7" s="13" customFormat="1" ht="21" customHeight="1" x14ac:dyDescent="0.25">
      <c r="A106" s="159"/>
      <c r="B106" s="7"/>
      <c r="C106" s="14"/>
      <c r="D106" s="15"/>
      <c r="E106" s="5"/>
      <c r="F106" s="5"/>
      <c r="G106" s="5"/>
    </row>
    <row r="107" spans="1:7" s="13" customFormat="1" ht="21" customHeight="1" x14ac:dyDescent="0.25">
      <c r="A107" s="159"/>
      <c r="B107" s="7"/>
      <c r="C107" s="14"/>
      <c r="D107" s="15"/>
      <c r="E107" s="5"/>
      <c r="F107" s="5"/>
      <c r="G107" s="5"/>
    </row>
    <row r="108" spans="1:7" ht="21" customHeight="1" x14ac:dyDescent="0.25"/>
    <row r="109" spans="1:7" ht="21" customHeight="1" x14ac:dyDescent="0.25"/>
    <row r="110" spans="1:7" ht="21" customHeight="1" x14ac:dyDescent="0.25"/>
    <row r="111" spans="1:7" ht="21" customHeight="1" x14ac:dyDescent="0.25"/>
    <row r="112" spans="1:7" ht="21" customHeight="1" x14ac:dyDescent="0.25"/>
    <row r="113" spans="2:4" x14ac:dyDescent="0.25">
      <c r="B113" s="5"/>
      <c r="C113" s="5"/>
      <c r="D113" s="5"/>
    </row>
    <row r="114" spans="2:4" x14ac:dyDescent="0.25">
      <c r="B114" s="5"/>
      <c r="C114" s="5"/>
      <c r="D114" s="5"/>
    </row>
    <row r="115" spans="2:4" x14ac:dyDescent="0.25">
      <c r="B115" s="5"/>
      <c r="C115" s="5"/>
      <c r="D115" s="5"/>
    </row>
    <row r="116" spans="2:4" x14ac:dyDescent="0.25">
      <c r="B116" s="5"/>
      <c r="C116" s="5"/>
      <c r="D116" s="5"/>
    </row>
    <row r="117" spans="2:4" x14ac:dyDescent="0.25">
      <c r="B117" s="5"/>
      <c r="C117" s="5"/>
      <c r="D117" s="5"/>
    </row>
    <row r="118" spans="2:4" x14ac:dyDescent="0.25">
      <c r="B118" s="5"/>
      <c r="C118" s="5"/>
      <c r="D118" s="5"/>
    </row>
    <row r="119" spans="2:4" x14ac:dyDescent="0.25">
      <c r="B119" s="5"/>
      <c r="C119" s="5"/>
      <c r="D119" s="5"/>
    </row>
    <row r="120" spans="2:4" x14ac:dyDescent="0.25">
      <c r="B120" s="5"/>
      <c r="C120" s="5"/>
      <c r="D120" s="5"/>
    </row>
    <row r="121" spans="2:4" x14ac:dyDescent="0.25">
      <c r="B121" s="5"/>
      <c r="C121" s="5"/>
      <c r="D121" s="5"/>
    </row>
    <row r="122" spans="2:4" x14ac:dyDescent="0.25">
      <c r="B122" s="5"/>
      <c r="C122" s="5"/>
      <c r="D122" s="5"/>
    </row>
    <row r="123" spans="2:4" x14ac:dyDescent="0.25">
      <c r="B123" s="5"/>
      <c r="C123" s="5"/>
      <c r="D123" s="5"/>
    </row>
    <row r="124" spans="2:4" x14ac:dyDescent="0.25">
      <c r="B124" s="5"/>
      <c r="C124" s="5"/>
      <c r="D124" s="5"/>
    </row>
    <row r="125" spans="2:4" x14ac:dyDescent="0.25">
      <c r="B125" s="5"/>
      <c r="C125" s="5"/>
      <c r="D125" s="5"/>
    </row>
    <row r="126" spans="2:4" x14ac:dyDescent="0.25">
      <c r="B126" s="5"/>
      <c r="C126" s="5"/>
      <c r="D126" s="5"/>
    </row>
    <row r="127" spans="2:4" x14ac:dyDescent="0.25">
      <c r="B127" s="5"/>
      <c r="C127" s="5"/>
      <c r="D127" s="5"/>
    </row>
    <row r="128" spans="2:4" x14ac:dyDescent="0.25">
      <c r="B128" s="5"/>
      <c r="C128" s="5"/>
      <c r="D128" s="5"/>
    </row>
    <row r="129" spans="2:4" x14ac:dyDescent="0.25">
      <c r="B129" s="5"/>
      <c r="C129" s="5"/>
      <c r="D129" s="5"/>
    </row>
    <row r="130" spans="2:4" x14ac:dyDescent="0.25">
      <c r="B130" s="5"/>
      <c r="C130" s="5"/>
      <c r="D130" s="5"/>
    </row>
    <row r="131" spans="2:4" x14ac:dyDescent="0.25">
      <c r="B131" s="5"/>
      <c r="C131" s="5"/>
      <c r="D131" s="5"/>
    </row>
    <row r="132" spans="2:4" x14ac:dyDescent="0.25">
      <c r="B132" s="5"/>
      <c r="C132" s="5"/>
      <c r="D132" s="5"/>
    </row>
    <row r="133" spans="2:4" x14ac:dyDescent="0.25">
      <c r="B133" s="5"/>
      <c r="C133" s="5"/>
      <c r="D133" s="5"/>
    </row>
    <row r="134" spans="2:4" x14ac:dyDescent="0.25">
      <c r="B134" s="5"/>
      <c r="C134" s="5"/>
      <c r="D134" s="5"/>
    </row>
    <row r="135" spans="2:4" x14ac:dyDescent="0.25">
      <c r="B135" s="5"/>
      <c r="C135" s="5"/>
      <c r="D135" s="5"/>
    </row>
    <row r="136" spans="2:4" x14ac:dyDescent="0.25">
      <c r="B136" s="5"/>
      <c r="C136" s="5"/>
      <c r="D136" s="5"/>
    </row>
  </sheetData>
  <mergeCells count="16">
    <mergeCell ref="A27:A28"/>
    <mergeCell ref="A21:A26"/>
    <mergeCell ref="A5:A20"/>
    <mergeCell ref="A42:A53"/>
    <mergeCell ref="A38:A41"/>
    <mergeCell ref="A35:A37"/>
    <mergeCell ref="A32:A34"/>
    <mergeCell ref="A29:A31"/>
    <mergeCell ref="B29:B31"/>
    <mergeCell ref="B38:B41"/>
    <mergeCell ref="B42:B53"/>
    <mergeCell ref="B5:B20"/>
    <mergeCell ref="B21:B26"/>
    <mergeCell ref="B27:B28"/>
    <mergeCell ref="B32:B34"/>
    <mergeCell ref="B35:B37"/>
  </mergeCells>
  <pageMargins left="0.75" right="0.75" top="1" bottom="1" header="0.5" footer="0.5"/>
  <pageSetup paperSize="8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1-Plani punes</vt:lpstr>
      <vt:lpstr>2- Plani i konsul. me shpenzime</vt:lpstr>
      <vt:lpstr>Plani i punes det. ne shpenz.</vt:lpstr>
      <vt:lpstr>4-Buxheti vjetor detajuar i KB </vt:lpstr>
      <vt:lpstr>Cikli Buxhetit</vt:lpstr>
      <vt:lpstr>Normat Planet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Fujitsu</cp:lastModifiedBy>
  <cp:revision/>
  <dcterms:created xsi:type="dcterms:W3CDTF">2019-10-10T10:32:29Z</dcterms:created>
  <dcterms:modified xsi:type="dcterms:W3CDTF">2023-01-13T10:03:44Z</dcterms:modified>
  <cp:category/>
  <cp:contentStatus/>
</cp:coreProperties>
</file>